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D:\2020 CESF\2020 CESF FINANCIAL REPORTS\"/>
    </mc:Choice>
  </mc:AlternateContent>
  <xr:revisionPtr revIDLastSave="0" documentId="13_ncr:1_{43D532F4-56C4-45F1-B123-A8D0EE7305A7}" xr6:coauthVersionLast="47" xr6:coauthVersionMax="47" xr10:uidLastSave="{00000000-0000-0000-0000-000000000000}"/>
  <bookViews>
    <workbookView xWindow="-108" yWindow="-108" windowWidth="23256" windowHeight="12576" activeTab="1" xr2:uid="{00000000-000D-0000-FFFF-FFFF00000000}"/>
  </bookViews>
  <sheets>
    <sheet name="Additional Program Specific Req" sheetId="2" r:id="rId1"/>
    <sheet name="2020VDBX0029 MAY EXPENDITURES" sheetId="1" r:id="rId2"/>
  </sheets>
  <definedNames>
    <definedName name="_xlnm.Print_Titles" localSheetId="1">'2020VDBX0029 MAY EXPENDITURES'!$10:$10</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5" i="2" l="1"/>
  <c r="D45" i="2"/>
  <c r="C45" i="2"/>
  <c r="D21" i="2"/>
  <c r="D22" i="2"/>
  <c r="D23" i="2"/>
  <c r="D24" i="2"/>
  <c r="D25" i="2"/>
  <c r="D26" i="2"/>
  <c r="D27" i="2"/>
  <c r="D28" i="2"/>
  <c r="D29" i="2"/>
  <c r="D30" i="2"/>
  <c r="D31" i="2"/>
  <c r="D32" i="2"/>
  <c r="D33" i="2"/>
  <c r="D34" i="2"/>
  <c r="D35" i="2"/>
  <c r="D36" i="2"/>
  <c r="D37" i="2"/>
  <c r="D38" i="2"/>
  <c r="D39" i="2"/>
  <c r="D40" i="2"/>
  <c r="D41" i="2"/>
  <c r="D42" i="2"/>
  <c r="D43" i="2"/>
  <c r="D44"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E83" i="2"/>
  <c r="C83" i="2"/>
  <c r="E82" i="2"/>
  <c r="C82" i="2"/>
  <c r="E70" i="2"/>
  <c r="C70" i="2"/>
  <c r="E69" i="2"/>
  <c r="C69" i="2"/>
  <c r="E68" i="2"/>
  <c r="C68" i="2"/>
  <c r="E67" i="2"/>
  <c r="C67" i="2"/>
  <c r="E61" i="2"/>
  <c r="C61" i="2"/>
  <c r="E60" i="2"/>
  <c r="C60" i="2"/>
  <c r="E58" i="2"/>
  <c r="C58" i="2"/>
  <c r="E57" i="2"/>
  <c r="C57" i="2"/>
  <c r="E56" i="2"/>
  <c r="C56" i="2"/>
  <c r="E55" i="2"/>
  <c r="C55" i="2"/>
  <c r="E52" i="2"/>
  <c r="C52" i="2"/>
  <c r="E51" i="2"/>
  <c r="C51" i="2"/>
  <c r="E50" i="2"/>
  <c r="C50" i="2"/>
  <c r="E49" i="2"/>
  <c r="C49" i="2"/>
  <c r="E48" i="2"/>
  <c r="C48" i="2"/>
  <c r="E47" i="2"/>
  <c r="C47" i="2"/>
  <c r="C193" i="1"/>
  <c r="C192" i="1"/>
  <c r="F161" i="1"/>
  <c r="H161" i="1"/>
  <c r="F160" i="1"/>
  <c r="H160" i="1"/>
  <c r="F159" i="1"/>
  <c r="H159" i="1"/>
  <c r="F158" i="1"/>
  <c r="H158" i="1"/>
  <c r="F157" i="1"/>
  <c r="H157" i="1"/>
  <c r="F156" i="1"/>
  <c r="H156" i="1"/>
  <c r="F155" i="1"/>
  <c r="H155" i="1"/>
  <c r="F154" i="1"/>
  <c r="H154" i="1"/>
  <c r="F152" i="1"/>
  <c r="H152" i="1"/>
  <c r="F150" i="1"/>
  <c r="H150" i="1"/>
  <c r="F149" i="1"/>
  <c r="H149" i="1"/>
  <c r="F148" i="1"/>
  <c r="H148" i="1"/>
  <c r="F144" i="1"/>
  <c r="H144" i="1"/>
  <c r="F143" i="1"/>
  <c r="H143" i="1"/>
  <c r="F142" i="1"/>
  <c r="H142" i="1"/>
  <c r="F141" i="1"/>
  <c r="H141" i="1"/>
  <c r="F140" i="1"/>
  <c r="H140" i="1"/>
  <c r="F139" i="1"/>
  <c r="H139" i="1"/>
  <c r="F138" i="1"/>
  <c r="H138" i="1"/>
  <c r="F135" i="1"/>
  <c r="H135" i="1"/>
  <c r="F133" i="1"/>
  <c r="H133" i="1"/>
  <c r="F130" i="1"/>
  <c r="H130" i="1"/>
  <c r="F128" i="1"/>
  <c r="H128" i="1"/>
  <c r="F123" i="1"/>
  <c r="H123" i="1"/>
  <c r="F121" i="1"/>
  <c r="H121" i="1"/>
  <c r="F120" i="1"/>
  <c r="H120" i="1"/>
  <c r="F119" i="1"/>
  <c r="H119" i="1"/>
  <c r="F117" i="1"/>
  <c r="H117" i="1"/>
  <c r="F113" i="1"/>
  <c r="H113" i="1"/>
  <c r="F111" i="1"/>
  <c r="H111" i="1"/>
  <c r="F109" i="1"/>
  <c r="H109" i="1"/>
  <c r="F106" i="1"/>
  <c r="H106" i="1"/>
  <c r="F104" i="1"/>
  <c r="H104" i="1"/>
  <c r="F103" i="1"/>
  <c r="H103" i="1"/>
  <c r="F102" i="1"/>
  <c r="H102" i="1"/>
  <c r="F101" i="1"/>
  <c r="H101" i="1"/>
  <c r="F100" i="1"/>
  <c r="H100" i="1"/>
  <c r="F94" i="1"/>
  <c r="H94" i="1"/>
  <c r="F93" i="1"/>
  <c r="H93" i="1"/>
  <c r="F90" i="1"/>
  <c r="H90" i="1"/>
  <c r="F84" i="1"/>
  <c r="H84" i="1"/>
  <c r="F78" i="1"/>
  <c r="H78" i="1"/>
  <c r="F71" i="1"/>
  <c r="H71" i="1"/>
  <c r="F64" i="1"/>
  <c r="H64" i="1"/>
  <c r="F60" i="1"/>
  <c r="H60" i="1"/>
  <c r="F163" i="1"/>
  <c r="H163" i="1"/>
  <c r="F164" i="1"/>
  <c r="H164" i="1"/>
  <c r="F165" i="1"/>
  <c r="H165" i="1"/>
  <c r="F166" i="1"/>
  <c r="H166" i="1"/>
  <c r="F167" i="1"/>
  <c r="H167" i="1"/>
  <c r="F168" i="1"/>
  <c r="H168" i="1"/>
  <c r="F169" i="1"/>
  <c r="H169" i="1"/>
  <c r="F170" i="1"/>
  <c r="H170" i="1"/>
  <c r="F171" i="1"/>
  <c r="H171" i="1"/>
  <c r="F172" i="1"/>
  <c r="H172" i="1"/>
  <c r="H193" i="1"/>
  <c r="G193" i="1"/>
  <c r="F193" i="1"/>
  <c r="E193" i="1"/>
  <c r="D193" i="1"/>
  <c r="F176" i="1"/>
  <c r="H176" i="1"/>
  <c r="F175" i="1"/>
  <c r="H175" i="1"/>
  <c r="F174" i="1"/>
  <c r="H174" i="1"/>
  <c r="E53" i="2"/>
  <c r="C53" i="2"/>
  <c r="E54" i="2"/>
  <c r="C54" i="2"/>
  <c r="E79" i="2"/>
  <c r="C79" i="2"/>
  <c r="G192" i="1"/>
  <c r="E74" i="2"/>
  <c r="E73" i="2"/>
  <c r="E72" i="2"/>
  <c r="E71" i="2"/>
  <c r="C74" i="2"/>
  <c r="C73" i="2"/>
  <c r="C72" i="2"/>
  <c r="C71" i="2"/>
  <c r="E66" i="2"/>
  <c r="E65" i="2"/>
  <c r="C66" i="2"/>
  <c r="C65" i="2"/>
  <c r="E63" i="2"/>
  <c r="C63" i="2"/>
  <c r="E62" i="2"/>
  <c r="C62" i="2"/>
  <c r="E42" i="2"/>
  <c r="E43" i="2"/>
  <c r="C42" i="2"/>
  <c r="C86" i="2"/>
  <c r="E88" i="2"/>
  <c r="E87" i="2"/>
  <c r="C88" i="2"/>
  <c r="C87" i="2"/>
  <c r="F181" i="1"/>
  <c r="H181" i="1"/>
  <c r="G197" i="1"/>
  <c r="E197" i="1"/>
  <c r="D197" i="1"/>
  <c r="C197" i="1"/>
  <c r="E192" i="1"/>
  <c r="D192" i="1"/>
  <c r="G189" i="1"/>
  <c r="E189" i="1"/>
  <c r="D189" i="1"/>
  <c r="C189" i="1"/>
  <c r="F182" i="1"/>
  <c r="H182" i="1"/>
  <c r="E24" i="2"/>
  <c r="E23" i="2"/>
  <c r="E89" i="2"/>
  <c r="E31" i="2"/>
  <c r="F45" i="1"/>
  <c r="E86" i="2"/>
  <c r="E85" i="2"/>
  <c r="E84" i="2"/>
  <c r="E81" i="2"/>
  <c r="E80" i="2"/>
  <c r="E78" i="2"/>
  <c r="E77" i="2"/>
  <c r="E76" i="2"/>
  <c r="E75" i="2"/>
  <c r="E64" i="2"/>
  <c r="E59" i="2"/>
  <c r="E46" i="2"/>
  <c r="E44" i="2"/>
  <c r="E41" i="2"/>
  <c r="E40" i="2"/>
  <c r="E39" i="2"/>
  <c r="E38" i="2"/>
  <c r="E37" i="2"/>
  <c r="E36" i="2"/>
  <c r="E35" i="2"/>
  <c r="E34" i="2"/>
  <c r="E33" i="2"/>
  <c r="E32" i="2"/>
  <c r="E30" i="2"/>
  <c r="E29" i="2"/>
  <c r="E28" i="2"/>
  <c r="E27" i="2"/>
  <c r="E26" i="2"/>
  <c r="E25" i="2"/>
  <c r="E22" i="2"/>
  <c r="C85" i="2"/>
  <c r="C84" i="2"/>
  <c r="C81" i="2"/>
  <c r="C80" i="2"/>
  <c r="C78" i="2"/>
  <c r="C77" i="2"/>
  <c r="C76" i="2"/>
  <c r="C75" i="2"/>
  <c r="C64" i="2"/>
  <c r="C59" i="2"/>
  <c r="C46" i="2"/>
  <c r="C44" i="2"/>
  <c r="C43" i="2"/>
  <c r="C41" i="2"/>
  <c r="C40" i="2"/>
  <c r="C39" i="2"/>
  <c r="C38" i="2"/>
  <c r="C37" i="2"/>
  <c r="C36" i="2"/>
  <c r="C35" i="2"/>
  <c r="C34" i="2"/>
  <c r="C33" i="2"/>
  <c r="C32" i="2"/>
  <c r="C30" i="2"/>
  <c r="C29" i="2"/>
  <c r="C28" i="2"/>
  <c r="C27" i="2"/>
  <c r="F58" i="1"/>
  <c r="H58" i="1"/>
  <c r="F57" i="1"/>
  <c r="H57" i="1"/>
  <c r="F56" i="1"/>
  <c r="H56" i="1"/>
  <c r="F52" i="1"/>
  <c r="H52" i="1"/>
  <c r="F49" i="1"/>
  <c r="H49" i="1"/>
  <c r="F48" i="1"/>
  <c r="H48" i="1"/>
  <c r="F47" i="1"/>
  <c r="H47" i="1"/>
  <c r="H46" i="1"/>
  <c r="H45" i="1"/>
  <c r="F44" i="1"/>
  <c r="H44" i="1"/>
  <c r="F43" i="1"/>
  <c r="H43" i="1"/>
  <c r="F42" i="1"/>
  <c r="H42" i="1"/>
  <c r="F41" i="1"/>
  <c r="F40" i="1"/>
  <c r="H40" i="1"/>
  <c r="F39" i="1"/>
  <c r="H39" i="1"/>
  <c r="F38" i="1"/>
  <c r="H38" i="1"/>
  <c r="F37" i="1"/>
  <c r="H37" i="1"/>
  <c r="F36" i="1"/>
  <c r="F35" i="1"/>
  <c r="H35" i="1"/>
  <c r="F34" i="1"/>
  <c r="H34" i="1"/>
  <c r="F33" i="1"/>
  <c r="H33" i="1"/>
  <c r="F32" i="1"/>
  <c r="H32" i="1"/>
  <c r="F31" i="1"/>
  <c r="H31" i="1"/>
  <c r="F30" i="1"/>
  <c r="H30" i="1"/>
  <c r="F29" i="1"/>
  <c r="H29" i="1"/>
  <c r="F28" i="1"/>
  <c r="E90" i="2"/>
  <c r="H28" i="1"/>
  <c r="F192" i="1"/>
  <c r="H41" i="1"/>
  <c r="C26" i="2"/>
  <c r="H192" i="1"/>
  <c r="G198" i="1"/>
  <c r="E198" i="1"/>
  <c r="D198" i="1"/>
  <c r="C198" i="1"/>
  <c r="H196" i="1"/>
  <c r="H195" i="1"/>
  <c r="H194" i="1"/>
  <c r="G196" i="1"/>
  <c r="G195" i="1"/>
  <c r="G194" i="1"/>
  <c r="F196" i="1"/>
  <c r="F195" i="1"/>
  <c r="F194" i="1"/>
  <c r="E196" i="1"/>
  <c r="E195" i="1"/>
  <c r="E194" i="1"/>
  <c r="D196" i="1"/>
  <c r="D195" i="1"/>
  <c r="D194" i="1"/>
  <c r="C196" i="1"/>
  <c r="C195" i="1"/>
  <c r="C194" i="1"/>
  <c r="G191" i="1"/>
  <c r="E191" i="1"/>
  <c r="D191" i="1"/>
  <c r="C191" i="1"/>
  <c r="G190" i="1"/>
  <c r="E190" i="1"/>
  <c r="D190" i="1"/>
  <c r="C190" i="1"/>
  <c r="E200" i="1"/>
  <c r="D200" i="1"/>
  <c r="F184" i="1"/>
  <c r="F180" i="1"/>
  <c r="F179" i="1"/>
  <c r="F178" i="1"/>
  <c r="F25" i="1"/>
  <c r="H25" i="1"/>
  <c r="F24" i="1"/>
  <c r="H24" i="1"/>
  <c r="F22" i="1"/>
  <c r="F21" i="1"/>
  <c r="F20" i="1"/>
  <c r="H20" i="1"/>
  <c r="F19" i="1"/>
  <c r="F17" i="1"/>
  <c r="F16" i="1"/>
  <c r="F15" i="1"/>
  <c r="F13" i="1"/>
  <c r="H13" i="1"/>
  <c r="F12" i="1"/>
  <c r="F11" i="1"/>
  <c r="F197" i="1"/>
  <c r="H180" i="1"/>
  <c r="F189" i="1"/>
  <c r="H16" i="1"/>
  <c r="H12" i="1"/>
  <c r="F198" i="1"/>
  <c r="H178" i="1"/>
  <c r="H21" i="1"/>
  <c r="H17" i="1"/>
  <c r="H179" i="1"/>
  <c r="H22" i="1"/>
  <c r="H184" i="1"/>
  <c r="H198" i="1"/>
  <c r="H15" i="1"/>
  <c r="F190" i="1"/>
  <c r="F191" i="1"/>
  <c r="H11" i="1"/>
  <c r="H19" i="1"/>
  <c r="G200" i="1"/>
  <c r="C200" i="1"/>
  <c r="H189" i="1"/>
  <c r="H197" i="1"/>
  <c r="C17" i="2"/>
  <c r="H190" i="1"/>
  <c r="H191" i="1"/>
  <c r="F200" i="1"/>
  <c r="H200" i="1"/>
  <c r="H203" i="1"/>
</calcChain>
</file>

<file path=xl/sharedStrings.xml><?xml version="1.0" encoding="utf-8"?>
<sst xmlns="http://schemas.openxmlformats.org/spreadsheetml/2006/main" count="326" uniqueCount="313">
  <si>
    <t>GUAM BUREAU OF STATISTICS AND PLANS</t>
  </si>
  <si>
    <t>CORONAVIRUS EMERGENCY SUPPLEMENTL FUNDS PROGRAM (CESF)</t>
  </si>
  <si>
    <t>Project Fiscal Year:</t>
  </si>
  <si>
    <t>Fiscal Year 2020</t>
  </si>
  <si>
    <t>Project Title:</t>
  </si>
  <si>
    <t>Coronavirus Emergency Supplementatl Funds Program</t>
  </si>
  <si>
    <t>Award Number:</t>
  </si>
  <si>
    <t>2020-VD-BX-0029</t>
  </si>
  <si>
    <t>ACCOUNT NUMBER:   5101H200900PA116</t>
  </si>
  <si>
    <t>Reporting Period:</t>
  </si>
  <si>
    <t>A</t>
  </si>
  <si>
    <t>B</t>
  </si>
  <si>
    <t>C</t>
  </si>
  <si>
    <t>D</t>
  </si>
  <si>
    <t>E</t>
  </si>
  <si>
    <t>APPROVED BUDGET ITEMS</t>
  </si>
  <si>
    <t>APPROVED BUDGET</t>
  </si>
  <si>
    <t>YTD ACTUAL EXPENDITURES THRU LAST QUARTER</t>
  </si>
  <si>
    <t>UNLIQUIDATED OBLIGATIONS (OUTSTANDING ENCUMBRANCES)</t>
  </si>
  <si>
    <t>A-D-E               BALANCE</t>
  </si>
  <si>
    <t>SALARY (111)</t>
  </si>
  <si>
    <t>Administrative Cost: Planner III or Special Projects Coordinator (N03) $23.31 per hour x 2080 hours x 1 year</t>
  </si>
  <si>
    <t>Administrative Cost: Administrative Assistant (J,11) $21.16 per hour x 2080 hours x 2 individuals x 1 year</t>
  </si>
  <si>
    <t>SAA to Implement: Nurse Practitioner (NP-1)</t>
  </si>
  <si>
    <t>FRINGE BENEFITS (113)</t>
  </si>
  <si>
    <t>Administrative Cost: Planner III or Special Projects Coordinator (Retirement, Medicare, Life, Medical, and Dental)</t>
  </si>
  <si>
    <t>Administrative Cost: Administrative Assistant (Retirement, Medicare, Life, Medical, and Dental)</t>
  </si>
  <si>
    <t>SAA to Implement: Nurse Practitioner (Retirement, Medicare, Life, Medical, and Dental)</t>
  </si>
  <si>
    <t>CONTRACTUAL (230)</t>
  </si>
  <si>
    <t xml:space="preserve">Administrative Cost: Copier Lease Agreement </t>
  </si>
  <si>
    <t>Administrative Cost: Printer Maintenance</t>
  </si>
  <si>
    <t>SAA to Implement: Public Signage for COVID -19 Notices regarding Restrictions</t>
  </si>
  <si>
    <t>P206E00042 Rental cost for rental services eight (8) solar power messaging boards; 2 @ $1150</t>
  </si>
  <si>
    <t xml:space="preserve">SAA to implement Short Message Service (SMS) Application </t>
  </si>
  <si>
    <t>SUPPLIES &amp; MATERIALS (240)</t>
  </si>
  <si>
    <t>SAA Admin Cost: Post-It-Notes (Assorted Sizes) 20 x $20</t>
  </si>
  <si>
    <t>SAA Admin Cost: Lables (Addrss &amp; Shipping) 10 packets ea 20 x $20</t>
  </si>
  <si>
    <t>SAA Admin Cost: Document Self Seal Envelops  25/bx 6 x $35</t>
  </si>
  <si>
    <t>SAA Admin Cost: Note Pads ( dz/pk) 10 x $20</t>
  </si>
  <si>
    <t>SAA Admin Cost: Binders (Assorted Sizes 1/2", 1-1/2", 2") dz/bx 6 x $60</t>
  </si>
  <si>
    <t>SAA Admin Cost: Binder Clips (Assorted Sizes)  (pk) 6 x $20</t>
  </si>
  <si>
    <t>SAA Admin Cost: Computer Dusters 9dz/cs) 2 x $59</t>
  </si>
  <si>
    <t>SAA Admin Cost: Photo copier paper (1 case 10 reams) 10 x $50</t>
  </si>
  <si>
    <t>SAA Admin Cost: File Folders 5 x $75</t>
  </si>
  <si>
    <t>SAA Admin Cost: Toners (4 Black, 2 Cyan, 2 Magenta, 2 Yellow) 10 x $165</t>
  </si>
  <si>
    <t>SAA Admin Cost: Network Cable and supplies Estimated - TBD) 1 x $561</t>
  </si>
  <si>
    <t>SAA Admin Cost: Flash Drive (ea) 5 x $35</t>
  </si>
  <si>
    <t>SAA Admin Cost: External Drive (ea) 5 x $125</t>
  </si>
  <si>
    <t>SAA Admin Cost: Paper/Hand Towels (dz/cs) 2 x $50</t>
  </si>
  <si>
    <t>SAA Admin Cost: Disposable Trashbags (bx) 10 x $10</t>
  </si>
  <si>
    <t>SAA Admin Cost: Personal Protective Equipment (Face Masks)  (1 bx - 50/pcs)  30 x $30</t>
  </si>
  <si>
    <t>SAA Admin Cost: Personal Protective Equipment (Gloves)  (1 bx -100/pcs) 30 x $12</t>
  </si>
  <si>
    <t>SAA Admin Cost: Hand Sanitizers (8 oz) 20 x $7</t>
  </si>
  <si>
    <t>SAA Admin Cost:  Disinfectant Wipes (tube) 15 x $14</t>
  </si>
  <si>
    <t>SAA Admin Cost: Disinfectant Spray (19  oz) 12 x $8</t>
  </si>
  <si>
    <t>SAA Admin Cost: Antibacterial hand soaps  (8 - 11 oz) 10 x $9</t>
  </si>
  <si>
    <t>SAA to Implmnt: FIT Testing  1500 ea @ $4.13</t>
  </si>
  <si>
    <t>SAA to Implmnt: N95 Half Face Respirator  1500 ea @ $19.70</t>
  </si>
  <si>
    <t>SAA to Implmnt: Alcohol Prep Pads   1000 @ $9.00</t>
  </si>
  <si>
    <t xml:space="preserve">Q200900005/P206E00290  70% Isopropyl Alcohol 473 ml  36 @ $5.500 = $198.00 </t>
  </si>
  <si>
    <t>SAA to Implmnt: Procedural Earloop Face Mask Latex and Fiberglass Free   825 bx @ $30.00</t>
  </si>
  <si>
    <t>SAA to Implmnt: Protection Kit- N95 Medium   50 @ $169</t>
  </si>
  <si>
    <t>SAA to Implmnt: Protection Kit- N95 Large  170 @ $169</t>
  </si>
  <si>
    <t>SAA to Implmnt: Protection Kit- N95 X-Large   30 @ $169</t>
  </si>
  <si>
    <t>Q200900006/P206E00338 Bouffant Caps (14/100 PC) 100 Bx  @ $8.00 = $800.00</t>
  </si>
  <si>
    <t>P206E000329 Hand Sanituzer  70 ml 100/cs 5 @ $350 = $1750</t>
  </si>
  <si>
    <t>SAA to Implmnt: Biohazard bags 12-16 gal  case/250   330 @ $30.00</t>
  </si>
  <si>
    <t>SAA to Implmnt: Bath Towels - each   300 @ $4.00</t>
  </si>
  <si>
    <t>SAA to Implmnt: Blankets - each     200 @ $9.00</t>
  </si>
  <si>
    <t>EQUIPMENT (250)</t>
  </si>
  <si>
    <t>Administrative Cost:  Equipment -Computer Laptops ($3078 x 7), microsoft office professional and adobe arobat professional, carrying case, mouse pad, mouse, 3 year warranty  ($3078 x 7 = $21,546)</t>
  </si>
  <si>
    <t>Administrative Cost:  Equipment -Portable Washing Hand Stations ($1089 x 2)</t>
  </si>
  <si>
    <t>SAA to Implement: Portable Lights ($750 x 4)</t>
  </si>
  <si>
    <t>SAA to Implement: Generators ($750 x 4)</t>
  </si>
  <si>
    <t>SAA to Implement: HEPA AIR FILTER TRACS ($2000 x 4)</t>
  </si>
  <si>
    <t>SAA to Implement: Commercial Portable Pop-Up Tents  2 @ $1252</t>
  </si>
  <si>
    <t>Q200900012 Portable Pop-Up Tent 4 ea @ $249.99</t>
  </si>
  <si>
    <t xml:space="preserve"> SAA to Implement:  Portable Washing Hand Station estimated at $1252.88 (rounded to nearest dollar) (2 Judiciary, 5 GPD, 2 BSP)</t>
  </si>
  <si>
    <t>UTILITIES: Power (361)</t>
  </si>
  <si>
    <t>UTILITIES: Water (362)</t>
  </si>
  <si>
    <t>UTILITIES: Telephone (363)</t>
  </si>
  <si>
    <t>CAPITAL OUTLAY (450)</t>
  </si>
  <si>
    <t>INDIRECT COST (701)</t>
  </si>
  <si>
    <t>Administrative Cost:  Indirect Cost – SAA will budget 10% of indirect costs associated with total direct salaries and wages, excluding fringe benefits. ($88030+ 48485 = 136515 x 10%) = $13652).</t>
  </si>
  <si>
    <t>Utilities: Power (361)</t>
  </si>
  <si>
    <t>Utilities: Water (362)</t>
  </si>
  <si>
    <t>Utilities: Telephone (363)</t>
  </si>
  <si>
    <t>Salary (111)</t>
  </si>
  <si>
    <t>Fringe Benefits (113)</t>
  </si>
  <si>
    <t>Contractual (230)</t>
  </si>
  <si>
    <t>Supplies and Materials (240)</t>
  </si>
  <si>
    <t>Equipment (250)</t>
  </si>
  <si>
    <t>Capital Outlay (450)</t>
  </si>
  <si>
    <t xml:space="preserve">Indirect Cost (701) </t>
  </si>
  <si>
    <t>Implement: Personal Protective Equipment and Sanitation Supplies for Law Enforcement, CJ Partners and Emergency First Responders:  (SAA to Implmnt: N95 8210 (Disposable) Mask   334,880  ea  @ $1.29  (160 pcs in a case, 1 case is $129 x 1700 cases)</t>
  </si>
  <si>
    <t>ADDITIONAL PROGRAM-SPECIFIC REQUIREMENTS:</t>
  </si>
  <si>
    <t xml:space="preserve">A. </t>
  </si>
  <si>
    <t>The total amount of large covered funds received from the agency.</t>
  </si>
  <si>
    <t xml:space="preserve">B. </t>
  </si>
  <si>
    <t>The amount of large covered funds received that were expended or obligated for each project or activity.</t>
  </si>
  <si>
    <t xml:space="preserve">C. </t>
  </si>
  <si>
    <t>A detailed list of all projects or activities for which large covered funds were expended or obligated, including—</t>
  </si>
  <si>
    <t xml:space="preserve">i. </t>
  </si>
  <si>
    <t>The name of the project or activity.</t>
  </si>
  <si>
    <t xml:space="preserve">ii. </t>
  </si>
  <si>
    <t>A description of the project or activity.</t>
  </si>
  <si>
    <t xml:space="preserve">iii. </t>
  </si>
  <si>
    <t>The estimated number of jobs created or retained by the project or activity, where applicable.</t>
  </si>
  <si>
    <t xml:space="preserve">D. </t>
  </si>
  <si>
    <t>Detailed information on any level of subcontracts or subgrants awarded by the covered recipient or its subcontractors or subgrantees, to include the data elements required to comply with the Federal Funding Accountability and Transparency Act of 2006 (31 U.S.C. 6101 note) allowing aggregate reporting on awards below $50,000 or to individuals, as prescribed by the Director of the Office of Management and Budget.</t>
  </si>
  <si>
    <r>
      <rPr>
        <b/>
        <sz val="12"/>
        <color theme="1"/>
        <rFont val="Times New Roman"/>
        <family val="1"/>
      </rPr>
      <t xml:space="preserve">Project Title:  </t>
    </r>
    <r>
      <rPr>
        <sz val="12"/>
        <color theme="1"/>
        <rFont val="Times New Roman"/>
        <family val="1"/>
      </rPr>
      <t xml:space="preserve">Coronavirus Emergency Supplement Funding (CESF) Program </t>
    </r>
  </si>
  <si>
    <r>
      <rPr>
        <b/>
        <sz val="12"/>
        <color theme="1"/>
        <rFont val="Times New Roman"/>
        <family val="1"/>
      </rPr>
      <t xml:space="preserve">Grant Recipient: </t>
    </r>
    <r>
      <rPr>
        <sz val="12"/>
        <color theme="1"/>
        <rFont val="Times New Roman"/>
        <family val="1"/>
      </rPr>
      <t xml:space="preserve"> Guam Bureau of Statistics and Plans</t>
    </r>
  </si>
  <si>
    <r>
      <rPr>
        <b/>
        <sz val="12"/>
        <color theme="1"/>
        <rFont val="Times New Roman"/>
        <family val="1"/>
      </rPr>
      <t>Award Number:</t>
    </r>
    <r>
      <rPr>
        <sz val="12"/>
        <color theme="1"/>
        <rFont val="Times New Roman"/>
        <family val="1"/>
      </rPr>
      <t xml:space="preserve"> 2020-VD-BX-0029</t>
    </r>
  </si>
  <si>
    <r>
      <rPr>
        <b/>
        <sz val="12"/>
        <color theme="1"/>
        <rFont val="Times New Roman"/>
        <family val="1"/>
      </rPr>
      <t>Report Type:</t>
    </r>
    <r>
      <rPr>
        <sz val="12"/>
        <color theme="1"/>
        <rFont val="Times New Roman"/>
        <family val="1"/>
      </rPr>
      <t xml:space="preserve"> Coronavirus Emergency Supplement Funding (CESF) Program - Additional program-specific requirements (including reporting)</t>
    </r>
  </si>
  <si>
    <t>B+C  YTD EXPENDITURES</t>
  </si>
  <si>
    <t xml:space="preserve">Q200900005/P206E00290 Alcohol Prep Pads 200PC/BOX BX    5  @ $4.50  = $22.50        </t>
  </si>
  <si>
    <r>
      <rPr>
        <b/>
        <sz val="12"/>
        <color theme="1"/>
        <rFont val="Times New Roman"/>
        <family val="1"/>
      </rPr>
      <t xml:space="preserve">Amount of Award: </t>
    </r>
    <r>
      <rPr>
        <sz val="12"/>
        <color theme="1"/>
        <rFont val="Times New Roman"/>
        <family val="1"/>
      </rPr>
      <t xml:space="preserve"> $2,932,867</t>
    </r>
  </si>
  <si>
    <r>
      <rPr>
        <b/>
        <sz val="12"/>
        <color theme="1"/>
        <rFont val="Times New Roman"/>
        <family val="1"/>
      </rPr>
      <t>Recipient DUNS Number:</t>
    </r>
    <r>
      <rPr>
        <sz val="12"/>
        <color theme="1"/>
        <rFont val="Times New Roman"/>
        <family val="1"/>
      </rPr>
      <t xml:space="preserve">  778904292</t>
    </r>
  </si>
  <si>
    <r>
      <rPr>
        <b/>
        <sz val="12"/>
        <color theme="1"/>
        <rFont val="Times New Roman"/>
        <family val="1"/>
      </rPr>
      <t>Recipient Account Number</t>
    </r>
    <r>
      <rPr>
        <sz val="12"/>
        <color theme="1"/>
        <rFont val="Times New Roman"/>
        <family val="1"/>
      </rPr>
      <t>:  5101H200900PA116</t>
    </r>
  </si>
  <si>
    <r>
      <rPr>
        <b/>
        <sz val="12"/>
        <color theme="1"/>
        <rFont val="Times New Roman"/>
        <family val="1"/>
      </rPr>
      <t>Recipient Congressional District:</t>
    </r>
    <r>
      <rPr>
        <sz val="12"/>
        <color theme="1"/>
        <rFont val="Times New Roman"/>
        <family val="1"/>
      </rPr>
      <t xml:space="preserve">  00-000</t>
    </r>
  </si>
  <si>
    <t>PRIME RECIPIENT REPORT</t>
  </si>
  <si>
    <r>
      <rPr>
        <b/>
        <sz val="12"/>
        <color theme="1"/>
        <rFont val="Times New Roman"/>
        <family val="1"/>
      </rPr>
      <t>Recipient Report:</t>
    </r>
    <r>
      <rPr>
        <sz val="12"/>
        <color theme="1"/>
        <rFont val="Times New Roman"/>
        <family val="1"/>
      </rPr>
      <t xml:space="preserve"> Grant</t>
    </r>
  </si>
  <si>
    <t>Expenditure</t>
  </si>
  <si>
    <t>Obligation</t>
  </si>
  <si>
    <t>Award Date:  April 10, 2020</t>
  </si>
  <si>
    <t>Activity</t>
  </si>
  <si>
    <t>FY 2020 Coronavirus Emergency Supplemental Funds Program</t>
  </si>
  <si>
    <t>Tota Funds Expended or Obligated:</t>
  </si>
  <si>
    <t>EXPIRATION DATE:  01/31/2022</t>
  </si>
  <si>
    <t>Q200900003/P206E00314 Safety Goggles 200 ea $600</t>
  </si>
  <si>
    <t xml:space="preserve">SAA to Implmnt: N95 Half Face Respirator Particulate Filter  210,210 ea @ $4.99 </t>
  </si>
  <si>
    <t>P206E00330 Nitrile Gloves - Powder Free, Large  2020/Bx @ $5.50 = $11110</t>
  </si>
  <si>
    <t>Q200900006/P206E00338  Assorted Towels  100 @ $7 = $700</t>
  </si>
  <si>
    <t xml:space="preserve">P206E00364 Alcohol Prep Pads 1000  @ $2.60  = $2600     </t>
  </si>
  <si>
    <t xml:space="preserve">Q200900007/P206E00364 Biohazard Trash Can 14-Gal 4 @ $230 = $920   </t>
  </si>
  <si>
    <t xml:space="preserve">Q206900007/P206E00443 2cs @ $22 = $44.00 </t>
  </si>
  <si>
    <t>P206E000675 Hand Sanituzer  4 oz/118ml 20 @ $132.58 = $2651.60</t>
  </si>
  <si>
    <t>P206A04304/Q200900022 All-In One Laser Printer with Specifications $2994</t>
  </si>
  <si>
    <t>P206E00412/Q200900018 Portable Hand Washing Station 2 ea @ $1089.00 =  $2178</t>
  </si>
  <si>
    <t>P206E00380/Q200900010 Portable Hand Washing Station 9 ea @ $1089.00 = $9801.00</t>
  </si>
  <si>
    <t>P206E00290 Face Shields 1000 @$7.000 = $7000</t>
  </si>
  <si>
    <t>P206E000290 Hand Sanituzer  500 ml 3000 @ $7.50 = $22500</t>
  </si>
  <si>
    <t>P206E000290 Hand Sanitizer Wipes 40 @ $5.50 = $220</t>
  </si>
  <si>
    <t>P206E00338 Duct Tape $561.60 (144 @ $3.90) + $218.40 (56 @ $3.90)</t>
  </si>
  <si>
    <t>P206E00330 Nitrile Gloves - Powder Free, Small  $1540 (280 @ $5.50) + $330 (60 @ $5.50) + $440 (80 @ $5.50)</t>
  </si>
  <si>
    <t>P206E00364 Hand Sanitizer Dispener  Refill  3 per case $288 (4 cs @ $72.00)  + $720 (10 cs @ $72.00) + $288 (4 cs @ $72)</t>
  </si>
  <si>
    <t>Not applicable. The Bureau of Statistics and Plans (SAA) did not subaward or subcontract any funds under the grant program. Due to the award period and the time constraints in the subaward memorandum of understanding process, the SAA will implement the procurement of approved budget items for expdediency in meeting the critical needs of law enforcement and criminal justice partners to prevent and respond to COVID-19.  The SAA has complied with establishing the 2020-VD-BX-0029 in the FFATA.</t>
  </si>
  <si>
    <t xml:space="preserve">Administrative Cost: Planner III or Special Projects Coordinator (N03) </t>
  </si>
  <si>
    <t>TOTAL QUARTER EXPENDITURES, OUTSTANDING ENCUMBRANCES AND AVAILABLE BALANCE:</t>
  </si>
  <si>
    <t>CURRENT AVAILABLE BALANCE</t>
  </si>
  <si>
    <t>YTD EXPENDITURES</t>
  </si>
  <si>
    <t xml:space="preserve">Q200900004/P206E00274  Ambulances  4 ea @ $113,050.00    </t>
  </si>
  <si>
    <t>P206A04478/Q200900015 Laptops with accessories 7 ea @ $2917 = $20419</t>
  </si>
  <si>
    <t>P206A05844  Pickup Truck, Class 2, 3/4 TON 4 Wheel Drive, Crew Cab  1 ea @ $82987</t>
  </si>
  <si>
    <t>P206A03495 Microsoft Office Home and Business - $248</t>
  </si>
  <si>
    <t>P206E00315/Q200900016 N95 Half Face Respirator Particulate Filter  200 ea @ $4.99 = $998; 13000 @ $4.99 = $64870</t>
  </si>
  <si>
    <t>P206E00315/Q200900016N95 Half Face Respirator  456 ea @ $19.70 = $8983.20; 686 ea @ $19.70 = $13514.20</t>
  </si>
  <si>
    <t>Q200900007/P206E00364 Trash Bags 250 counts  $1412  (25 cs @ $68) +  $5388  (75 cs @ $68)</t>
  </si>
  <si>
    <t>P206E00413 Face Mask 8210    $219300 ($3225 (25 @ $129) + $7482 (58 @ $129) + $1161 (9 @ $129) + $903 (7 @ $129) +  $25542 (198 @ $129) + $106683 (827 @ $129) + $74304 (576 @ $129))</t>
  </si>
  <si>
    <t>Q206900014/P206E00413 Face Mask, 1860 $4800 (200 @ $24)</t>
  </si>
  <si>
    <t>Q206900014/P206E00413 Face Mask 1860S $4800   ($432  (18 @ $24) + $720 (30 @ $24) +  $1008 (42 @ $24) +  $432 (18 @ $24) +  $2208 (92 @ $24))</t>
  </si>
  <si>
    <t xml:space="preserve">Q200900014/P206E00413 FIT Test Solution, 55ml Bottle Sensitivity, 6 per case  5 cs @ $115.00 = $575.00 </t>
  </si>
  <si>
    <t>Q200900014/P206E00413 FIT Test Kit FT 30 Qualitative Fit Test $578 (2 @ $289)</t>
  </si>
  <si>
    <t>Q200900014/P206E00413 FIT Test Solution Bitter 50 ml Bottle, 6 per cs $690</t>
  </si>
  <si>
    <t>P206E00338/Q200900006 Alcohol Prep Pads 60  @ $3.00  = $180 + $1800 (600 @ $3.00) + $360 (120 @ $3.00) + $324 (108 @ $3.00) + $1620 (540 @ $3.00) +  $432 (144 @ $3.00)+ $180 (60 @ $3.00) + $180 (60 @ $3.00) + $360 (120 @ $3.00) + $3225 (1075 @ $3.00)</t>
  </si>
  <si>
    <t>P206E00338/Q200900006 Antibacterial Handsoap 11.25 oz  1015 @ $5.20 = $5278</t>
  </si>
  <si>
    <t xml:space="preserve">P206E00629 Surgical Face Masks Disposable Bacteria Resist $4485 (300 @ 14.95) </t>
  </si>
  <si>
    <t xml:space="preserve">P206E00290 Surgical Mask 1820 $11400 ($6840;$3762; $798); P206E00373  Disposable Face Mask (500 bx -  50/bx) - $12500 </t>
  </si>
  <si>
    <t>CURRENT MONTHLY ACTUAL EXPENDITURES</t>
  </si>
  <si>
    <t xml:space="preserve">P206A03719 $184 Guam Daily Post, IFB GSA 030-20 (Run Date 8/14/20) </t>
  </si>
  <si>
    <t>Q210900002/P216E00097 Portable Generator 4 @ $800 = $3200</t>
  </si>
  <si>
    <t>P206E00676/Q200900025 Disinfectant Spray 32 oz Non toxic EPA Registered 35 @ $5.31 = $185.8; Disinfectant Spray 32 oz Non toxic EPA Registered $2469.15 (465 @ $5.31)</t>
  </si>
  <si>
    <t xml:space="preserve">Monthly Project Expenditures and Obligations Report </t>
  </si>
  <si>
    <t>SAA to implement Unmanned Aircraft (UA) or Drone Services for GFD, GPHSS and GPD</t>
  </si>
  <si>
    <t>SAA to Implmnt: Nitrile Gloves XX-Large  200 bx @ $15.00</t>
  </si>
  <si>
    <t>SAA to Implmnt: Hand Sanitizers 500 ml (24 per case) @$7.50 with a quantity of 584</t>
  </si>
  <si>
    <t>SAA to Implmnt: Infrared Thermometer with Automatic Sanitizer Dispenser @ $250 x 37</t>
  </si>
  <si>
    <t>SAA to Implmnt:Antibacterial Soap Refill Gallon @ $35.50 x 1724</t>
  </si>
  <si>
    <t>SAA to Implmnt: Trash Bags 12-16 Gallon Case/250 @ $71 x 8 cases</t>
  </si>
  <si>
    <t>SAA to Implmnt: Trash Bags 33 Gallon Case/250 @ $131 x 112 cases</t>
  </si>
  <si>
    <t>SAA to Implmnt: Liquid Laundry Detergent @ $14.00 x 300</t>
  </si>
  <si>
    <t>SAA to Implmnt: Liquid Dishwashing Soap  @ $4.00 x 5422</t>
  </si>
  <si>
    <t>SAA to implement: Antiseptic Hydrogen Peroxide 3% Strength 16oz Bottle @ $13 x 20 bottles.</t>
  </si>
  <si>
    <t>SAA to implement: Paper Towels (600 pkg per cs) @ $25 x 13 cases</t>
  </si>
  <si>
    <t>SAA to implement: Industrial Quality 32 oz All-Purpose Empty Sprayer Bottle Spray (3 Pack) @ $30 x 26 packs</t>
  </si>
  <si>
    <t>SAA to implement: Social distance floor markers @ $25 to include shipping and handling x 12 packs (5-10 markers/pk)</t>
  </si>
  <si>
    <t>SAA to implement: Oximeter @ $75 to include shipping and handling x 115.</t>
  </si>
  <si>
    <t>SAA to implement: HEPA or HEPA Equivalent Filters/20x20x2/24 boxes @ $75 to include shipping and handling x 24.</t>
  </si>
  <si>
    <t>SAA to implement: HEPA or HEPA Equivalent Filters/20x25x2/24 boxes @ $195 to include shipping and handling x 24.</t>
  </si>
  <si>
    <t>SAA to implement: Air Purifiers free standing @ $150 to include shipping and handling x 25.</t>
  </si>
  <si>
    <t xml:space="preserve">SAA to Implement: 3 non-emergency transport vans - 2 for DOC and 1 for DYA ($60,450 x 3).     </t>
  </si>
  <si>
    <t xml:space="preserve">SAA to Implement: 2 mid-sized Sport Utility Vehicles with law enforcement package for CQA and DoAg Conservation Unit ($40,000 x 2).     </t>
  </si>
  <si>
    <t xml:space="preserve">Bid Advertisement for IFB and or RFP for command vehicle, non-emergency transport vehicles, sport utility vehicles, drone services and SMS Application </t>
  </si>
  <si>
    <t>SAA to Implmnt:70% Isopropyl Alcohol  5064 bottles 16 oz. @ $5.50</t>
  </si>
  <si>
    <t>SAA to Implmnt: Nitrile Gloves Small   2176 bx @ $15</t>
  </si>
  <si>
    <t>SAA to Implmnt: Nitrile Gloves Medium  2326 bx @ $15.00</t>
  </si>
  <si>
    <t xml:space="preserve">SAA to Implmnt: Nitrile Gloves Large  5200 bx @ $15.00 </t>
  </si>
  <si>
    <t>SAA to Implmnt: Nitrile Gloves X-Large  2655 bx @ $15.00</t>
  </si>
  <si>
    <t>SAA to Implmnt: Surgical Procedural Earloop Mask Latex and Fiberglass Free 2643 bx @ $30.00</t>
  </si>
  <si>
    <t>SAA to Implmnt: Isolation Gowns-50 PC  538 @ $60</t>
  </si>
  <si>
    <t>SAA to Implmnt: Safety Goggles  524 @ $4.50 to include equivalent to Uncoated Wrap-around safety glasses</t>
  </si>
  <si>
    <t>SAA to Implmnt: Face Shields  5922 @ a unit price between $10.00 to $15.00 an to include equivalent to Safety Googles with clear face shield</t>
  </si>
  <si>
    <t>SAA to Implmnt: Shoe Covers  10006 @ $105/case</t>
  </si>
  <si>
    <t>SAA to Implmnt: Bouffant Caps-14/100PC   1400 @ $14.00</t>
  </si>
  <si>
    <t>SAA to Implmnt: Hand Sanitizers 8 oz.  5984 btls @ $8.50</t>
  </si>
  <si>
    <t>SAA to Implmnt: Hand Sanitizer Dispenser Wall Mount 24 @ $75</t>
  </si>
  <si>
    <t>SAA to Implmnt: Hand Sanitizer Dispenser Stand  10 @ $125</t>
  </si>
  <si>
    <t>SAA to Implmnt: Hand Sanitizer Refill (Dispenser)  17 boxes ( 4 ea 1 gal)  @ $130</t>
  </si>
  <si>
    <t>SAA to Implmnt: Antibacterial Hand Soap  Qty/Pkg 11.25 oz   1012 @ $8.75</t>
  </si>
  <si>
    <t>SAA to Implmnt: Disinfectant Spray-19 oz    3032 cans  @ $10</t>
  </si>
  <si>
    <t>SAA to Implmnt: Germicidal Bleach 2416 gallons @ $8.00</t>
  </si>
  <si>
    <t>SAA to Implmnt: Biohazard Trashcan 10 @ $96.00</t>
  </si>
  <si>
    <t>SAA to Implmnt: Laundry Detergent Qty/Pkg 120 oz   1400 @ $14.00</t>
  </si>
  <si>
    <t>SAA to Implmnt: Non-Contact Hand Held Thermometers  54 @ $131</t>
  </si>
  <si>
    <t>SAA to Implmnt: Duct Tape   202 @ $11.00</t>
  </si>
  <si>
    <t>Administrative Cost:  Equipment – Printer ($2997 x 2)</t>
  </si>
  <si>
    <t>SAA to Implement: 1 Emergency Command Vehicle with emergency accessories @ $82,987</t>
  </si>
  <si>
    <t>SAA to Implement: Ambulances outfitted with Emergency Accessories $452,200 ($113,050 x 4 ambulances).</t>
  </si>
  <si>
    <t>SAA to Implement:  Sport Utility Vehicles with law enforcement package ( 4 ea @ $29,999)</t>
  </si>
  <si>
    <t xml:space="preserve">Q200900011/P206E00356 All Terrain (ATV)/Sport Utility 4 ea @ $29,999  </t>
  </si>
  <si>
    <t>YTD Exp + O/S Enc  + Current Available:</t>
  </si>
  <si>
    <t xml:space="preserve">Q2109000010/ P216E00290 Sports Utility Vehicles 2 WD $46,145 @ 2 </t>
  </si>
  <si>
    <t>SAA to Implmnt: Sani-Cloth or other Germicidal Disinfectant Wipes 5915 tubes @15.00</t>
  </si>
  <si>
    <t>Q2100900014/P216A02614  Infrared Thermometer $95 @ 37 = $3515; Q2100900014  Infrared Thermometer $148</t>
  </si>
  <si>
    <t xml:space="preserve">Q210900013/P216A02737 Surgical procedural  Earloop Mask Latex &amp; Fiberglass free $8596 (614 @14) </t>
  </si>
  <si>
    <t>Q210900019/P216A02856 Sani-Cloth or other Germicidal Disintectant Wipes $12 @ 550 = $6600</t>
  </si>
  <si>
    <t>Q210900019/P216A02856Antiseptic Hydrogen Peroxide $2.50 @ 40 = $100</t>
  </si>
  <si>
    <t>Q210900023/P216A02991 Hand Sanitizer with dispenser wall mount $12 @ 4 = $48</t>
  </si>
  <si>
    <t xml:space="preserve">Q210900023/P216A02990 Hand Sanitizer with dispenser stand $109 @ 4 = $436                            </t>
  </si>
  <si>
    <r>
      <t>Q200900007/P206E00444 Germicidal Disposable Wipes Canister $2412 (360 @ $6.70) + $2412 (360 @ $6.70) ;</t>
    </r>
    <r>
      <rPr>
        <sz val="11"/>
        <color rgb="FFFF0000"/>
        <rFont val="Times New Roman"/>
        <family val="1"/>
      </rPr>
      <t xml:space="preserve"> </t>
    </r>
    <r>
      <rPr>
        <sz val="11"/>
        <rFont val="Times New Roman"/>
        <family val="1"/>
      </rPr>
      <t>Q200900007/P206E00444 $201</t>
    </r>
  </si>
  <si>
    <t xml:space="preserve"> P206E00309 (5) Infrared Thermometer $6710;  5 @ $1342 = $6710</t>
  </si>
  <si>
    <t>Q210900015/P216A02607 Industrial sprayer $4.79 @ 26 = $124.54</t>
  </si>
  <si>
    <t>Q210900018/P216A02697 Social Distance Floor Markers $30.00 @ 12 = $360  / Q210900018 $288</t>
  </si>
  <si>
    <t xml:space="preserve">Q210900016/P216A02699 Powder Laundry Detergent $27.99 @ 92 cs = $2575.08       Q210900016/P216A02699 $1623.42                               </t>
  </si>
  <si>
    <t>Q210900021/P216A02922 Antibacterial Hand Soap Refill Gallon $72.92 @26 cs = $1895.92</t>
  </si>
  <si>
    <t>Q210900021/P216A02922 Antibacterial Hand Soap  Qty/Pkg 11.25 oz $54 @ 1 = $54</t>
  </si>
  <si>
    <t xml:space="preserve">Q210900021/P216A02922 Hand Sanitizers 500 ml $94.92 @ 46 = $4366.32 </t>
  </si>
  <si>
    <t>Q2100900011/ P210A02593 Isolation Gowns 50 pcs per box $87.66 @ 20 = 1753.20</t>
  </si>
  <si>
    <t>Q2100900011 /P216A02593 Isopropyl Alchol bottles $1.99 @ 276 = $549.24</t>
  </si>
  <si>
    <t>Q2100900011 /P216A02593 Isopropyl Alchol bottles $3558.12</t>
  </si>
  <si>
    <t>Q210900027/P210A03026 Nitril Gloves XX Large $32.25 @ 100 = $3225</t>
  </si>
  <si>
    <t xml:space="preserve">Q210900011/P210A02593 Nitril Gloves XX Large $32.04 @ 100 = $3204 / </t>
  </si>
  <si>
    <t xml:space="preserve">Q210900028/P216A03027 Surgical procedural  Earloop Mask Latex &amp; Fiberglass free $4298 (614 @7) </t>
  </si>
  <si>
    <t>Q210900029/P216A03063 Sani-Cloth or other Germicidal Disintectant Wipes $12 @ 830= $9960</t>
  </si>
  <si>
    <t>P206E003329/Q200900037 Disinfectant Spray 32 oz 117 @ $47.88 = $5601.96</t>
  </si>
  <si>
    <t>REQISITION/PURCHASE ORDER - NOTES</t>
  </si>
  <si>
    <t>As of May 31, 2021</t>
  </si>
  <si>
    <t xml:space="preserve">Labor0508 5/12/2021 $1731.20; Labor0522 5/26/2021 $1731.20;  </t>
  </si>
  <si>
    <t xml:space="preserve">Labor0508 5/12/2021 $2582.40; Labor0522 5/26/2021 $2582.40  </t>
  </si>
  <si>
    <t>Labor0508 5/12/2021 $960.50; Labor0522 5/26/2021 $960.50</t>
  </si>
  <si>
    <t xml:space="preserve">Labor0508 5/12/2021 $695.57; Labor0522 5/26/2021 $695.57  </t>
  </si>
  <si>
    <t>P216A02224 Post Daily News $406 Blacket Purcahse Agreement/$119 &amp; P216A02225 PDN $525 Blacket Purchase Agreement</t>
  </si>
  <si>
    <t xml:space="preserve">Q210900009/P216A03350 Van 15-Passenger Van $40529 @ 2; P216A03723 $40529 </t>
  </si>
  <si>
    <t xml:space="preserve">P206E00338 50 @ $19 =$950 / 110 @ $19 = $2090 </t>
  </si>
  <si>
    <t xml:space="preserve">Q200900014 FIT Test Kit FT 30 Qualative FIT Test $4046 (14 @ $289) / </t>
  </si>
  <si>
    <t>Q210900038/P216A03351 Liquid Dishwashing Soap 1 Gallon $35 @ 324 = $11340</t>
  </si>
  <si>
    <t>Q210900035/P216A03452 Sani-Cloth or other Germicidal Disintectant Wipes $8.06 @ 830= $6689.80</t>
  </si>
  <si>
    <t>Q210900039/P216A03491 Nitrile Gloves Small 100 pcs $16.50 @ 50 = $825/$1947</t>
  </si>
  <si>
    <t>Q210900039/P216A03491 Nitrile Gloves Medium 100 pcs $16.50 @ 1540 = $2541</t>
  </si>
  <si>
    <t>Q210900044/P216A03776 Liquid Dishwashing Soap 1 Gallon $7.99 @ 1251 = $9995.49</t>
  </si>
  <si>
    <t>Q210900046 Sani-Cloth or other Germicidal Disintectant Wipes $8904.78</t>
  </si>
  <si>
    <t>Q210900047 Nitrile Gloves Small 100 pcs $23 @ 217 = $4991</t>
  </si>
  <si>
    <t>Administrative Cost: Hutch 13 1/2" Deep x 72" Wide and 341/4"</t>
  </si>
  <si>
    <t>Q210900043/P216A03594 Hutch 2 @ $1040.02 = $2080.04</t>
  </si>
  <si>
    <t>Q210900025/P216A03036 Air Purifier Material 4 ea @ $1538 = $6152/$1844.56</t>
  </si>
  <si>
    <t>Budget Reprogram from Supplies $2080.04</t>
  </si>
  <si>
    <t>Q210900032/P216A03349 Surgical procedural  Earloop Mask Latex &amp; Fiberglass free 614 @ $12.50 = $7675</t>
  </si>
  <si>
    <t xml:space="preserve">Q210900015/P216A02861 Paper Towel $33 @ 13 = $429   </t>
  </si>
  <si>
    <t>Q210900017/P216A02815 Oximeter $45 @ 115 = $5175</t>
  </si>
  <si>
    <t>Q210900017/P216A02815 Non Contact hand held Thermometers $45 @ 2 = $90</t>
  </si>
  <si>
    <t>Q210900022/P216A02930 Hand Sanitizers $64.34 @ 124 = $7978.16</t>
  </si>
  <si>
    <t>Q210900031/P216A03179 Nitrile Gloves Small 100 pcs $18 @ 108 = $1944</t>
  </si>
  <si>
    <t>Q210900039/P216A03491 Nitrile Gloves Large100 pcs $16.50 @ 110 = $1815</t>
  </si>
  <si>
    <t xml:space="preserve">Q210900026/P216A03016 Nitrile Gloves Small 100 pcs $23 @ 108 = $2484 </t>
  </si>
  <si>
    <t>Q210900051 Nitrile Gloves Small 100 pcs $23 @ 926 = $21298</t>
  </si>
  <si>
    <t xml:space="preserve">Q200900008/P206E00329 Nitrile Gloves - Powder Freee, Medium $2685 (179 @ $15); $3435 (229 @ $15); </t>
  </si>
  <si>
    <t xml:space="preserve">Q210900031/P216A03179 Nitrile Gloves Medium 100 pcs $18 @ 108 = $1944 </t>
  </si>
  <si>
    <t xml:space="preserve">Q210900026/P216A03016 Nitrile Gloves Medium 100 pcs $23 @ 108 = $2484 </t>
  </si>
  <si>
    <t>Q210900047 Nitrile Gloves Medoum 100 pcs $23 @ 217 = $4991</t>
  </si>
  <si>
    <t>Q210900051 Nitrile Gloves Medium 100 pcs $23 @ 1106 = $25438</t>
  </si>
  <si>
    <t>Q210900031/P216A03179 Nitrile Gloves Large100 pcs $18 @ 108 = $1944</t>
  </si>
  <si>
    <t xml:space="preserve">Q210900026/P216A03016 Nitrile Gloves Large 100 pcs $23 @ 108 = $2484 </t>
  </si>
  <si>
    <t>Q210900051 Nitrile Gloves Large 100 pcs $23 @ 2185 = $50255</t>
  </si>
  <si>
    <t>Q200900008/P206E00329 Nitrile Gloves - Powder Free,  X-Large  $3600 (240 @ $15); $2820 (188 @ $15)</t>
  </si>
  <si>
    <t>Q210900031/P216A03180 Nitrile Gloves X-Large 100 pcs $18.50@ 108 = $1998</t>
  </si>
  <si>
    <t xml:space="preserve">Q210900026/P216A03016 Nitrile Gloves X-Large 100 pcs $23 @ 108 = $2484 </t>
  </si>
  <si>
    <t>Q210900040/P216A03602 Nitrile Gloves X-Large 100 pcs $16.50 @ 434 = $7161</t>
  </si>
  <si>
    <t>Q210900051 Nitrile Gloves X-Large 100 pcs $23 @ 1445 = $33235</t>
  </si>
  <si>
    <t>Q210900051 Nitrile Gloves XX-Large 100 pcs $23 @ 200 = $4600</t>
  </si>
  <si>
    <t>Q210900041/P216A03667 Surgical procedural  Earloop Mask Latex &amp; Fiberglass free 538 @ 7 = $3766</t>
  </si>
  <si>
    <t>Q210900051 Surgical procedural  Earloop Mask Latex &amp; Fiberglass free 2380 @ $25= $59500</t>
  </si>
  <si>
    <t>Q210900020/P216A02874 Safety Goggles  224 @ $3 = $672 / Q210900020 $336</t>
  </si>
  <si>
    <t>Q210900020/P216A02874 Face Shiels $6.75 @850 = $768.21/    Q210900020 $4969.29</t>
  </si>
  <si>
    <t>Q210900030/P216A03151 Face Shiels $1.50 @1481 = $2221.50</t>
  </si>
  <si>
    <t>Q210900020/P216A02874 Shoe Covers $30 @ 8 = $240/   Q210900020 $160</t>
  </si>
  <si>
    <t>Q210900020/P216A02874 Bouffant Caps $11.00 @ 13 = $143 /  Q210900020 $10.79</t>
  </si>
  <si>
    <t xml:space="preserve">Q210900033/P216A03284 Hand Sanitizers 500 ml $23.96 @ 100 = $2396 </t>
  </si>
  <si>
    <t xml:space="preserve">Q210900023/P216A02991 Hand Sanitizer Dispener  Refill  1 Gal $124 @ 8 = $992 / Q210900023 $98.16      </t>
  </si>
  <si>
    <t>Q210900045 Antibacterial Hand Soap Refill $15.27 @ 540 = $8245.80</t>
  </si>
  <si>
    <t>Q210900052 Antibacterial Hand Soap Refill $86.84 @ 862 = $74856.08</t>
  </si>
  <si>
    <t xml:space="preserve">P206E003330/Q200900037 Germicidal Bleach 121 oz 150 @ $25.08 = $3762 / </t>
  </si>
  <si>
    <t>Q2100900042 Germicidal Bleach 145 @ $58.80 = $8526</t>
  </si>
  <si>
    <t>Q2100900052 Germicidal Bleach 294 @ $39.34 = $11565.96</t>
  </si>
  <si>
    <t xml:space="preserve">Q210900015/P216A02608 Trash Bags 12-16 Gallon $41.99 @ 8 = $335.92 </t>
  </si>
  <si>
    <t xml:space="preserve">Q210900015/P216A02861Trash Bags 33 Gallon $28 @ 112 = $3136 </t>
  </si>
  <si>
    <t xml:space="preserve">Q210900016/P216A02699 Liquid Laundry Detergent $39.50 @ 68 = $2686 Q210900016/P216A02699 $276.50            </t>
  </si>
  <si>
    <t xml:space="preserve">Q210900016/P216A02698 Liquid Dishwashing Soap 1 Gallon $20 @ 65 = $1300 </t>
  </si>
  <si>
    <t>Q210900052 Liquid Dishwashing Soap 1 Gallon $177.58 @ 1355 = $240620.90</t>
  </si>
  <si>
    <t>Q210900015/P216A02608 Duct Tape $4.79 @ 2 = $9.58</t>
  </si>
  <si>
    <t>Q210900012/P216A02692 Nitrile Gloves Small 100 pcs $23 @ 108 = $2484 / Q210900012 $2484</t>
  </si>
  <si>
    <t>Q210900012/P216A02692 Nitrile Gloves Medium 100 pcs $23 @ 108 = $2484  Q210900012 $2484</t>
  </si>
  <si>
    <t>Q210900012/P216A02692 Nitrile Gloves Large 100 pcs $23 @ 108 = $2484  / Q210900012 $2484</t>
  </si>
  <si>
    <t>Q210900012/P216A02692 Nitrile Gloves X-Large 100 pcs $23 @ 108 = $2484 / Q210900012 $2484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</si>
</sst>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164" formatCode="&quot;$&quot;#,##0.00;\-&quot;$&quot;#,##0.00"/>
    <numFmt numFmtId="165" formatCode="&quot;$&quot;#,##0.00;[Red]\-&quot;$&quot;#,##0.00"/>
    <numFmt numFmtId="166" formatCode="&quot;$&quot;#,##0.00"/>
    <numFmt numFmtId="167" formatCode="&quot;$&quot;#,##0.00;[Red]&quot;$&quot;#,##0.00"/>
    <numFmt numFmtId="168" formatCode="#,##0.00;[Red]#,##0.00"/>
    <numFmt numFmtId="169" formatCode="[$-409]mmmm\ d\,\ yyyy;@"/>
  </numFmts>
  <fonts count="21" x14ac:knownFonts="1">
    <font>
      <sz val="11"/>
      <color theme="1"/>
      <name val="Calibri"/>
      <family val="2"/>
      <scheme val="minor"/>
    </font>
    <font>
      <sz val="11"/>
      <color theme="1"/>
      <name val="Calibri"/>
      <family val="2"/>
      <scheme val="minor"/>
    </font>
    <font>
      <sz val="9"/>
      <name val="Arial"/>
      <family val="2"/>
    </font>
    <font>
      <sz val="12"/>
      <color theme="1"/>
      <name val="Times New Roman"/>
      <family val="1"/>
    </font>
    <font>
      <b/>
      <sz val="9"/>
      <name val="Arial"/>
      <family val="2"/>
    </font>
    <font>
      <sz val="12"/>
      <name val="Times New Roman"/>
      <family val="1"/>
    </font>
    <font>
      <sz val="12"/>
      <color rgb="FFFF0000"/>
      <name val="Times New Roman"/>
      <family val="1"/>
    </font>
    <font>
      <b/>
      <sz val="12"/>
      <color theme="1"/>
      <name val="Times New Roman"/>
      <family val="1"/>
    </font>
    <font>
      <sz val="12"/>
      <name val="Arial"/>
      <family val="2"/>
    </font>
    <font>
      <sz val="11"/>
      <name val="Times New Roman"/>
      <family val="1"/>
    </font>
    <font>
      <sz val="11"/>
      <color theme="1"/>
      <name val="Times New Roman"/>
      <family val="1"/>
    </font>
    <font>
      <b/>
      <sz val="11"/>
      <name val="Times New Roman"/>
      <family val="1"/>
    </font>
    <font>
      <sz val="11"/>
      <color rgb="FF000000"/>
      <name val="Times New Roman"/>
      <family val="1"/>
    </font>
    <font>
      <sz val="12"/>
      <color rgb="FF1B1B1B"/>
      <name val="Times New Roman"/>
      <family val="1"/>
    </font>
    <font>
      <b/>
      <sz val="12"/>
      <name val="Times New Roman"/>
      <family val="1"/>
    </font>
    <font>
      <sz val="11"/>
      <name val="Calibri"/>
      <family val="2"/>
      <scheme val="minor"/>
    </font>
    <font>
      <b/>
      <sz val="10"/>
      <name val="Times New Roman"/>
      <family val="1"/>
    </font>
    <font>
      <sz val="12"/>
      <color rgb="FF000000"/>
      <name val="Times New Roman"/>
      <family val="1"/>
    </font>
    <font>
      <b/>
      <sz val="11"/>
      <color theme="1"/>
      <name val="Times New Roman"/>
      <family val="1"/>
    </font>
    <font>
      <sz val="11"/>
      <color rgb="FFFF0000"/>
      <name val="Times New Roman"/>
      <family val="1"/>
    </font>
    <font>
      <b/>
      <sz val="12"/>
      <name val="Arial"/>
      <family val="2"/>
    </font>
  </fonts>
  <fills count="4">
    <fill>
      <patternFill patternType="none"/>
    </fill>
    <fill>
      <patternFill patternType="gray125"/>
    </fill>
    <fill>
      <patternFill patternType="solid">
        <fgColor indexed="22"/>
        <bgColor indexed="64"/>
      </patternFill>
    </fill>
    <fill>
      <patternFill patternType="solid">
        <fgColor theme="0" tint="-0.14999847407452621"/>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double">
        <color indexed="64"/>
      </bottom>
      <diagonal/>
    </border>
  </borders>
  <cellStyleXfs count="2">
    <xf numFmtId="0" fontId="0" fillId="0" borderId="0"/>
    <xf numFmtId="44" fontId="1" fillId="0" borderId="0" applyFont="0" applyFill="0" applyBorder="0" applyAlignment="0" applyProtection="0"/>
  </cellStyleXfs>
  <cellXfs count="204">
    <xf numFmtId="0" fontId="0" fillId="0" borderId="0" xfId="0"/>
    <xf numFmtId="0" fontId="2" fillId="0" borderId="0" xfId="0" applyFont="1" applyAlignment="1">
      <alignment wrapText="1"/>
    </xf>
    <xf numFmtId="0" fontId="3" fillId="0" borderId="0" xfId="0" applyFont="1" applyAlignment="1">
      <alignment wrapText="1"/>
    </xf>
    <xf numFmtId="0" fontId="3" fillId="0" borderId="0" xfId="0" applyFont="1" applyFill="1" applyAlignment="1">
      <alignment wrapText="1"/>
    </xf>
    <xf numFmtId="0" fontId="6" fillId="0" borderId="0" xfId="0" applyFont="1" applyFill="1" applyAlignment="1">
      <alignment wrapText="1"/>
    </xf>
    <xf numFmtId="0" fontId="3" fillId="0" borderId="0" xfId="0" applyFont="1" applyFill="1" applyAlignment="1">
      <alignment horizontal="left" wrapText="1"/>
    </xf>
    <xf numFmtId="0" fontId="7" fillId="0" borderId="0" xfId="0" applyFont="1" applyFill="1" applyAlignment="1">
      <alignment wrapText="1"/>
    </xf>
    <xf numFmtId="0" fontId="0" fillId="0" borderId="0" xfId="0" applyAlignment="1"/>
    <xf numFmtId="0" fontId="14" fillId="0" borderId="4" xfId="0" applyFont="1" applyBorder="1" applyAlignment="1">
      <alignment horizontal="center" vertical="top" wrapText="1"/>
    </xf>
    <xf numFmtId="0" fontId="5" fillId="0" borderId="4" xfId="0" applyFont="1" applyBorder="1" applyAlignment="1">
      <alignment vertical="top" wrapText="1"/>
    </xf>
    <xf numFmtId="0" fontId="3" fillId="0" borderId="0" xfId="0" applyFont="1" applyAlignment="1">
      <alignment vertical="top" wrapText="1"/>
    </xf>
    <xf numFmtId="0" fontId="5" fillId="0" borderId="0" xfId="0" applyFont="1" applyAlignment="1">
      <alignment vertical="top" wrapText="1"/>
    </xf>
    <xf numFmtId="0" fontId="3" fillId="0" borderId="0" xfId="0" applyFont="1" applyAlignment="1">
      <alignment horizontal="left" wrapText="1"/>
    </xf>
    <xf numFmtId="0" fontId="7" fillId="3" borderId="4" xfId="0" applyFont="1" applyFill="1" applyBorder="1" applyAlignment="1">
      <alignment horizontal="center" vertical="center" wrapText="1"/>
    </xf>
    <xf numFmtId="0" fontId="5" fillId="0" borderId="3" xfId="0" applyFont="1" applyBorder="1" applyAlignment="1">
      <alignment vertical="top" wrapText="1"/>
    </xf>
    <xf numFmtId="0" fontId="5" fillId="0" borderId="6" xfId="0" applyFont="1" applyBorder="1" applyAlignment="1">
      <alignment vertical="top" wrapText="1"/>
    </xf>
    <xf numFmtId="0" fontId="14" fillId="3" borderId="3" xfId="0" applyFont="1" applyFill="1" applyBorder="1" applyAlignment="1">
      <alignment horizontal="center" vertical="center" wrapText="1"/>
    </xf>
    <xf numFmtId="0" fontId="5" fillId="0" borderId="11" xfId="0" applyFont="1" applyBorder="1" applyAlignment="1">
      <alignment vertical="top" wrapText="1"/>
    </xf>
    <xf numFmtId="0" fontId="5" fillId="0" borderId="12" xfId="0" applyFont="1" applyBorder="1" applyAlignment="1">
      <alignment vertical="top" wrapText="1"/>
    </xf>
    <xf numFmtId="167" fontId="7" fillId="0" borderId="4" xfId="0" applyNumberFormat="1" applyFont="1" applyBorder="1" applyAlignment="1">
      <alignment wrapText="1"/>
    </xf>
    <xf numFmtId="167" fontId="3" fillId="0" borderId="0" xfId="0" applyNumberFormat="1" applyFont="1" applyAlignment="1">
      <alignment vertical="top" wrapText="1"/>
    </xf>
    <xf numFmtId="0" fontId="14" fillId="0" borderId="3" xfId="0" applyFont="1" applyFill="1" applyBorder="1" applyAlignment="1">
      <alignment horizontal="right" wrapText="1"/>
    </xf>
    <xf numFmtId="0" fontId="3" fillId="0" borderId="0" xfId="0" applyFont="1" applyAlignment="1"/>
    <xf numFmtId="0" fontId="7" fillId="0" borderId="0" xfId="0" applyFont="1" applyAlignment="1"/>
    <xf numFmtId="0" fontId="13" fillId="0" borderId="0" xfId="0" applyFont="1" applyAlignment="1">
      <alignment wrapText="1"/>
    </xf>
    <xf numFmtId="169" fontId="7" fillId="3" borderId="4" xfId="0" applyNumberFormat="1" applyFont="1" applyFill="1" applyBorder="1" applyAlignment="1">
      <alignment horizontal="center" vertical="center" wrapText="1"/>
    </xf>
    <xf numFmtId="6" fontId="5" fillId="3" borderId="4" xfId="0" applyNumberFormat="1" applyFont="1" applyFill="1" applyBorder="1" applyAlignment="1">
      <alignment vertical="top" wrapText="1"/>
    </xf>
    <xf numFmtId="0" fontId="5" fillId="0" borderId="6" xfId="0" applyFont="1" applyBorder="1" applyAlignment="1">
      <alignment horizontal="right" vertical="top" wrapText="1"/>
    </xf>
    <xf numFmtId="0" fontId="5" fillId="0" borderId="14" xfId="0" applyFont="1" applyBorder="1" applyAlignment="1">
      <alignment horizontal="right" vertical="top" wrapText="1"/>
    </xf>
    <xf numFmtId="0" fontId="5" fillId="0" borderId="10" xfId="0" applyFont="1" applyBorder="1" applyAlignment="1">
      <alignment horizontal="right" vertical="top" wrapText="1"/>
    </xf>
    <xf numFmtId="0" fontId="5" fillId="0" borderId="0" xfId="0" applyFont="1" applyAlignment="1">
      <alignment wrapText="1"/>
    </xf>
    <xf numFmtId="0" fontId="14" fillId="0" borderId="0" xfId="0" applyFont="1" applyAlignment="1">
      <alignment vertical="center" wrapText="1"/>
    </xf>
    <xf numFmtId="0" fontId="5" fillId="0" borderId="4" xfId="0" applyFont="1" applyBorder="1" applyAlignment="1">
      <alignment horizontal="right" vertical="center" wrapText="1"/>
    </xf>
    <xf numFmtId="166" fontId="9" fillId="0" borderId="4" xfId="1" applyNumberFormat="1" applyFont="1" applyFill="1" applyBorder="1" applyAlignment="1">
      <alignment vertical="top" wrapText="1"/>
    </xf>
    <xf numFmtId="166" fontId="9" fillId="0" borderId="4" xfId="1" applyNumberFormat="1" applyFont="1" applyFill="1" applyBorder="1" applyAlignment="1">
      <alignment horizontal="right" vertical="top" wrapText="1"/>
    </xf>
    <xf numFmtId="0" fontId="10" fillId="0" borderId="0" xfId="0" applyFont="1" applyFill="1" applyAlignment="1">
      <alignment vertical="top" wrapText="1"/>
    </xf>
    <xf numFmtId="166" fontId="9" fillId="0" borderId="6" xfId="1" applyNumberFormat="1" applyFont="1" applyFill="1" applyBorder="1" applyAlignment="1">
      <alignment vertical="top" wrapText="1"/>
    </xf>
    <xf numFmtId="166" fontId="9" fillId="0" borderId="6" xfId="1" applyNumberFormat="1" applyFont="1" applyFill="1" applyBorder="1" applyAlignment="1">
      <alignment horizontal="right" vertical="top" wrapText="1"/>
    </xf>
    <xf numFmtId="166" fontId="9" fillId="0" borderId="0" xfId="1" applyNumberFormat="1" applyFont="1" applyFill="1" applyBorder="1" applyAlignment="1">
      <alignment vertical="top" wrapText="1"/>
    </xf>
    <xf numFmtId="166" fontId="9" fillId="0" borderId="0" xfId="1" applyNumberFormat="1" applyFont="1" applyFill="1" applyBorder="1" applyAlignment="1">
      <alignment horizontal="right" vertical="top" wrapText="1"/>
    </xf>
    <xf numFmtId="167" fontId="11" fillId="0" borderId="0" xfId="1" applyNumberFormat="1" applyFont="1" applyFill="1" applyBorder="1" applyAlignment="1">
      <alignment vertical="top" wrapText="1"/>
    </xf>
    <xf numFmtId="166" fontId="11" fillId="0" borderId="0" xfId="1" applyNumberFormat="1" applyFont="1" applyFill="1" applyBorder="1" applyAlignment="1">
      <alignment vertical="top" wrapText="1"/>
    </xf>
    <xf numFmtId="166" fontId="11" fillId="0" borderId="0" xfId="1" applyNumberFormat="1" applyFont="1" applyFill="1" applyBorder="1" applyAlignment="1">
      <alignment horizontal="right" vertical="top" wrapText="1"/>
    </xf>
    <xf numFmtId="166" fontId="8" fillId="0" borderId="0" xfId="1" applyNumberFormat="1" applyFont="1" applyFill="1" applyBorder="1" applyAlignment="1">
      <alignment vertical="top" wrapText="1"/>
    </xf>
    <xf numFmtId="166" fontId="8" fillId="0" borderId="0" xfId="1" applyNumberFormat="1" applyFont="1" applyFill="1" applyBorder="1" applyAlignment="1">
      <alignment horizontal="right" vertical="top" wrapText="1"/>
    </xf>
    <xf numFmtId="0" fontId="11" fillId="0" borderId="6" xfId="0" applyFont="1" applyFill="1" applyBorder="1" applyAlignment="1">
      <alignment vertical="top" wrapText="1"/>
    </xf>
    <xf numFmtId="0" fontId="11" fillId="0" borderId="4" xfId="0" applyFont="1" applyFill="1" applyBorder="1" applyAlignment="1">
      <alignment vertical="top" wrapText="1"/>
    </xf>
    <xf numFmtId="0" fontId="0" fillId="0" borderId="0" xfId="0" applyFill="1" applyAlignment="1"/>
    <xf numFmtId="0" fontId="9" fillId="0" borderId="0" xfId="0" applyFont="1" applyFill="1" applyAlignment="1">
      <alignment vertical="top" wrapText="1"/>
    </xf>
    <xf numFmtId="166" fontId="9" fillId="0" borderId="10" xfId="1" applyNumberFormat="1" applyFont="1" applyFill="1" applyBorder="1" applyAlignment="1">
      <alignment vertical="top" wrapText="1"/>
    </xf>
    <xf numFmtId="166" fontId="9" fillId="0" borderId="10" xfId="1" applyNumberFormat="1" applyFont="1" applyFill="1" applyBorder="1" applyAlignment="1">
      <alignment horizontal="right" vertical="top" wrapText="1"/>
    </xf>
    <xf numFmtId="0" fontId="11" fillId="0" borderId="14" xfId="0" applyFont="1" applyFill="1" applyBorder="1" applyAlignment="1">
      <alignment vertical="top" wrapText="1"/>
    </xf>
    <xf numFmtId="166" fontId="9" fillId="0" borderId="14" xfId="1" applyNumberFormat="1" applyFont="1" applyFill="1" applyBorder="1" applyAlignment="1">
      <alignment vertical="top" wrapText="1"/>
    </xf>
    <xf numFmtId="166" fontId="9" fillId="0" borderId="14" xfId="1" applyNumberFormat="1" applyFont="1" applyFill="1" applyBorder="1" applyAlignment="1">
      <alignment horizontal="right" vertical="top" wrapText="1"/>
    </xf>
    <xf numFmtId="0" fontId="11" fillId="0" borderId="10" xfId="0" applyFont="1" applyFill="1" applyBorder="1" applyAlignment="1">
      <alignment vertical="top" wrapText="1"/>
    </xf>
    <xf numFmtId="0" fontId="9" fillId="0" borderId="6" xfId="0" applyFont="1" applyFill="1" applyBorder="1" applyAlignment="1" applyProtection="1">
      <alignment horizontal="left" vertical="top" wrapText="1"/>
      <protection locked="0"/>
    </xf>
    <xf numFmtId="167" fontId="9" fillId="0" borderId="6" xfId="0" applyNumberFormat="1" applyFont="1" applyFill="1" applyBorder="1" applyAlignment="1">
      <alignment vertical="top" wrapText="1"/>
    </xf>
    <xf numFmtId="167" fontId="9" fillId="0" borderId="14" xfId="0" applyNumberFormat="1" applyFont="1" applyFill="1" applyBorder="1" applyAlignment="1">
      <alignment vertical="top" wrapText="1"/>
    </xf>
    <xf numFmtId="0" fontId="9" fillId="0" borderId="4" xfId="0" applyFont="1" applyFill="1" applyBorder="1" applyAlignment="1" applyProtection="1">
      <alignment horizontal="left" vertical="top" wrapText="1"/>
      <protection locked="0"/>
    </xf>
    <xf numFmtId="166" fontId="9" fillId="0" borderId="1" xfId="0" applyNumberFormat="1" applyFont="1" applyFill="1" applyBorder="1" applyAlignment="1">
      <alignment vertical="top"/>
    </xf>
    <xf numFmtId="167" fontId="9" fillId="0" borderId="4" xfId="0" applyNumberFormat="1" applyFont="1" applyFill="1" applyBorder="1" applyAlignment="1">
      <alignment vertical="top" wrapText="1"/>
    </xf>
    <xf numFmtId="166" fontId="9" fillId="0" borderId="9" xfId="0" applyNumberFormat="1" applyFont="1" applyFill="1" applyBorder="1" applyAlignment="1">
      <alignment vertical="top"/>
    </xf>
    <xf numFmtId="167" fontId="9" fillId="0" borderId="10" xfId="0" applyNumberFormat="1" applyFont="1" applyFill="1" applyBorder="1" applyAlignment="1">
      <alignment vertical="top" wrapText="1"/>
    </xf>
    <xf numFmtId="0" fontId="9" fillId="0" borderId="6" xfId="0" applyFont="1" applyFill="1" applyBorder="1" applyAlignment="1">
      <alignment vertical="top" wrapText="1"/>
    </xf>
    <xf numFmtId="0" fontId="9" fillId="0" borderId="10" xfId="0" applyFont="1" applyFill="1" applyBorder="1" applyAlignment="1">
      <alignment vertical="top" wrapText="1"/>
    </xf>
    <xf numFmtId="0" fontId="9" fillId="0" borderId="4" xfId="0" applyFont="1" applyFill="1" applyBorder="1" applyAlignment="1">
      <alignment vertical="top" wrapText="1"/>
    </xf>
    <xf numFmtId="0" fontId="11" fillId="0" borderId="0" xfId="0" applyFont="1" applyFill="1" applyBorder="1" applyAlignment="1">
      <alignment vertical="top" wrapText="1"/>
    </xf>
    <xf numFmtId="0" fontId="9" fillId="0" borderId="14" xfId="0" applyFont="1" applyFill="1" applyBorder="1" applyAlignment="1">
      <alignment vertical="top" wrapText="1"/>
    </xf>
    <xf numFmtId="0" fontId="0" fillId="0" borderId="0" xfId="0" applyFill="1" applyAlignment="1">
      <alignment vertical="top"/>
    </xf>
    <xf numFmtId="0" fontId="11" fillId="0" borderId="0" xfId="0" applyFont="1" applyFill="1" applyAlignment="1">
      <alignment vertical="top" wrapText="1"/>
    </xf>
    <xf numFmtId="0" fontId="9" fillId="0" borderId="0" xfId="0" applyFont="1" applyFill="1" applyBorder="1" applyAlignment="1">
      <alignment horizontal="right" vertical="top" wrapText="1"/>
    </xf>
    <xf numFmtId="0" fontId="4" fillId="0" borderId="0" xfId="0" applyFont="1" applyFill="1" applyBorder="1" applyAlignment="1">
      <alignment vertical="top" wrapText="1"/>
    </xf>
    <xf numFmtId="0" fontId="4" fillId="0" borderId="0" xfId="0" applyFont="1" applyFill="1" applyAlignment="1">
      <alignment vertical="top" wrapText="1"/>
    </xf>
    <xf numFmtId="166" fontId="9" fillId="0" borderId="4" xfId="0" applyNumberFormat="1" applyFont="1" applyFill="1" applyBorder="1" applyAlignment="1">
      <alignment vertical="top"/>
    </xf>
    <xf numFmtId="0" fontId="9" fillId="0" borderId="10" xfId="0" applyFont="1" applyFill="1" applyBorder="1" applyAlignment="1">
      <alignment horizontal="left" vertical="top" wrapText="1"/>
    </xf>
    <xf numFmtId="166" fontId="9" fillId="0" borderId="7" xfId="0" applyNumberFormat="1" applyFont="1" applyFill="1" applyBorder="1" applyAlignment="1">
      <alignment horizontal="right" vertical="top" wrapText="1"/>
    </xf>
    <xf numFmtId="166" fontId="9" fillId="0" borderId="9" xfId="1" applyNumberFormat="1" applyFont="1" applyFill="1" applyBorder="1" applyAlignment="1">
      <alignment vertical="top" wrapText="1"/>
    </xf>
    <xf numFmtId="0" fontId="3" fillId="0" borderId="4" xfId="0" applyFont="1" applyBorder="1" applyAlignment="1">
      <alignment vertical="top" wrapText="1"/>
    </xf>
    <xf numFmtId="167" fontId="3" fillId="0" borderId="4" xfId="0" applyNumberFormat="1" applyFont="1" applyBorder="1" applyAlignment="1">
      <alignment vertical="top" wrapText="1"/>
    </xf>
    <xf numFmtId="0" fontId="3" fillId="0" borderId="0" xfId="0" applyFont="1" applyFill="1" applyAlignment="1">
      <alignment vertical="top" wrapText="1"/>
    </xf>
    <xf numFmtId="0" fontId="3" fillId="0" borderId="0" xfId="0" applyFont="1" applyFill="1" applyAlignment="1">
      <alignment horizontal="right" vertical="top" wrapText="1"/>
    </xf>
    <xf numFmtId="167" fontId="7" fillId="0" borderId="0" xfId="0" applyNumberFormat="1" applyFont="1" applyFill="1" applyAlignment="1">
      <alignment wrapText="1"/>
    </xf>
    <xf numFmtId="0" fontId="7" fillId="0" borderId="0" xfId="0" applyFont="1" applyFill="1" applyAlignment="1">
      <alignment horizontal="left" vertical="top"/>
    </xf>
    <xf numFmtId="0" fontId="3" fillId="0" borderId="0" xfId="0" applyFont="1" applyFill="1" applyBorder="1" applyAlignment="1">
      <alignment horizontal="left" vertical="top"/>
    </xf>
    <xf numFmtId="0" fontId="5" fillId="0" borderId="0" xfId="0" applyFont="1" applyFill="1" applyAlignment="1">
      <alignment vertical="top" wrapText="1"/>
    </xf>
    <xf numFmtId="0" fontId="3" fillId="0" borderId="0" xfId="0" applyFont="1" applyFill="1" applyAlignment="1">
      <alignment horizontal="right" vertical="top"/>
    </xf>
    <xf numFmtId="0" fontId="9" fillId="0" borderId="14" xfId="0" applyFont="1" applyFill="1" applyBorder="1" applyAlignment="1">
      <alignment horizontal="left" vertical="top" wrapText="1"/>
    </xf>
    <xf numFmtId="0" fontId="9" fillId="0" borderId="0" xfId="0" applyFont="1" applyFill="1" applyBorder="1" applyAlignment="1">
      <alignment vertical="top" wrapText="1"/>
    </xf>
    <xf numFmtId="165" fontId="9" fillId="0" borderId="1" xfId="0" applyNumberFormat="1" applyFont="1" applyFill="1" applyBorder="1" applyAlignment="1">
      <alignment vertical="top" wrapText="1"/>
    </xf>
    <xf numFmtId="165" fontId="9" fillId="0" borderId="15" xfId="0" applyNumberFormat="1" applyFont="1" applyFill="1" applyBorder="1" applyAlignment="1">
      <alignment vertical="top" wrapText="1"/>
    </xf>
    <xf numFmtId="0" fontId="15" fillId="0" borderId="0" xfId="0" applyFont="1" applyFill="1" applyAlignment="1">
      <alignment vertical="top"/>
    </xf>
    <xf numFmtId="165" fontId="9" fillId="0" borderId="7" xfId="0" applyNumberFormat="1" applyFont="1" applyFill="1" applyBorder="1" applyAlignment="1">
      <alignment vertical="top" wrapText="1"/>
    </xf>
    <xf numFmtId="165" fontId="9" fillId="0" borderId="9" xfId="0" applyNumberFormat="1" applyFont="1" applyFill="1" applyBorder="1" applyAlignment="1">
      <alignment vertical="top" wrapText="1"/>
    </xf>
    <xf numFmtId="0" fontId="9" fillId="0" borderId="4" xfId="0" applyFont="1" applyFill="1" applyBorder="1" applyAlignment="1" applyProtection="1">
      <alignment vertical="top" wrapText="1"/>
      <protection locked="0"/>
    </xf>
    <xf numFmtId="0" fontId="9" fillId="0" borderId="15" xfId="0" applyFont="1" applyFill="1" applyBorder="1" applyAlignment="1">
      <alignment vertical="top" wrapText="1"/>
    </xf>
    <xf numFmtId="167" fontId="9" fillId="0" borderId="6" xfId="0" applyNumberFormat="1" applyFont="1" applyFill="1" applyBorder="1" applyAlignment="1">
      <alignment horizontal="right" vertical="top"/>
    </xf>
    <xf numFmtId="167" fontId="9" fillId="0" borderId="8" xfId="0" applyNumberFormat="1" applyFont="1" applyFill="1" applyBorder="1" applyAlignment="1">
      <alignment horizontal="right" vertical="top"/>
    </xf>
    <xf numFmtId="165" fontId="9" fillId="0" borderId="0" xfId="0" applyNumberFormat="1" applyFont="1" applyFill="1" applyBorder="1" applyAlignment="1">
      <alignment vertical="top" wrapText="1"/>
    </xf>
    <xf numFmtId="0" fontId="11" fillId="0" borderId="0" xfId="0" applyFont="1" applyFill="1" applyBorder="1" applyAlignment="1">
      <alignment horizontal="right" vertical="top" wrapText="1"/>
    </xf>
    <xf numFmtId="165" fontId="11" fillId="0" borderId="0" xfId="0" applyNumberFormat="1" applyFont="1" applyFill="1" applyBorder="1" applyAlignment="1">
      <alignment vertical="top" wrapText="1"/>
    </xf>
    <xf numFmtId="168" fontId="9" fillId="0" borderId="0" xfId="0" applyNumberFormat="1" applyFont="1" applyFill="1" applyBorder="1" applyAlignment="1">
      <alignment vertical="top" wrapText="1"/>
    </xf>
    <xf numFmtId="0" fontId="5" fillId="0" borderId="0" xfId="0" applyFont="1" applyFill="1" applyBorder="1" applyAlignment="1">
      <alignment vertical="top" wrapText="1"/>
    </xf>
    <xf numFmtId="165" fontId="5" fillId="0" borderId="0" xfId="0" applyNumberFormat="1" applyFont="1" applyFill="1" applyBorder="1" applyAlignment="1">
      <alignment vertical="top" wrapText="1"/>
    </xf>
    <xf numFmtId="8" fontId="15" fillId="0" borderId="0" xfId="0" applyNumberFormat="1" applyFont="1" applyFill="1" applyAlignment="1">
      <alignment vertical="top"/>
    </xf>
    <xf numFmtId="8" fontId="5" fillId="0" borderId="4" xfId="0" applyNumberFormat="1" applyFont="1" applyFill="1" applyBorder="1" applyAlignment="1">
      <alignment vertical="top" wrapText="1"/>
    </xf>
    <xf numFmtId="0" fontId="11" fillId="0" borderId="0" xfId="0" applyFont="1" applyFill="1" applyAlignment="1">
      <alignment horizontal="right" vertical="top" wrapText="1"/>
    </xf>
    <xf numFmtId="0" fontId="9" fillId="0" borderId="4" xfId="0" applyFont="1" applyFill="1" applyBorder="1" applyAlignment="1">
      <alignment horizontal="left" vertical="top" wrapText="1"/>
    </xf>
    <xf numFmtId="0" fontId="9" fillId="0" borderId="3" xfId="0" applyFont="1" applyFill="1" applyBorder="1" applyAlignment="1">
      <alignment vertical="top" wrapText="1"/>
    </xf>
    <xf numFmtId="0" fontId="9" fillId="0" borderId="11" xfId="0" applyFont="1" applyFill="1" applyBorder="1" applyAlignment="1" applyProtection="1">
      <alignment horizontal="left" vertical="top" wrapText="1"/>
      <protection locked="0"/>
    </xf>
    <xf numFmtId="0" fontId="15" fillId="0" borderId="0" xfId="0" applyFont="1" applyFill="1"/>
    <xf numFmtId="166" fontId="9" fillId="0" borderId="6" xfId="0" applyNumberFormat="1" applyFont="1" applyFill="1" applyBorder="1" applyAlignment="1">
      <alignment vertical="top"/>
    </xf>
    <xf numFmtId="167" fontId="9" fillId="0" borderId="6" xfId="1" applyNumberFormat="1" applyFont="1" applyFill="1" applyBorder="1" applyAlignment="1">
      <alignment vertical="top" wrapText="1"/>
    </xf>
    <xf numFmtId="0" fontId="9" fillId="0" borderId="14" xfId="0" applyFont="1" applyFill="1" applyBorder="1" applyAlignment="1" applyProtection="1">
      <alignment horizontal="left" vertical="top" wrapText="1"/>
      <protection locked="0"/>
    </xf>
    <xf numFmtId="166" fontId="9" fillId="0" borderId="14" xfId="0" applyNumberFormat="1" applyFont="1" applyFill="1" applyBorder="1" applyAlignment="1">
      <alignment vertical="top"/>
    </xf>
    <xf numFmtId="167" fontId="9" fillId="0" borderId="14" xfId="1" applyNumberFormat="1" applyFont="1" applyFill="1" applyBorder="1" applyAlignment="1">
      <alignment vertical="top" wrapText="1"/>
    </xf>
    <xf numFmtId="167" fontId="9" fillId="0" borderId="4" xfId="1" applyNumberFormat="1" applyFont="1" applyFill="1" applyBorder="1" applyAlignment="1">
      <alignment vertical="top" wrapText="1"/>
    </xf>
    <xf numFmtId="166" fontId="9" fillId="0" borderId="11" xfId="1" applyNumberFormat="1" applyFont="1" applyFill="1" applyBorder="1" applyAlignment="1">
      <alignment horizontal="right" vertical="top" wrapText="1"/>
    </xf>
    <xf numFmtId="166" fontId="9" fillId="0" borderId="12" xfId="1" applyNumberFormat="1" applyFont="1" applyFill="1" applyBorder="1" applyAlignment="1">
      <alignment horizontal="right" vertical="top" wrapText="1"/>
    </xf>
    <xf numFmtId="166" fontId="9" fillId="0" borderId="9" xfId="1" applyNumberFormat="1" applyFont="1" applyFill="1" applyBorder="1" applyAlignment="1">
      <alignment horizontal="right" vertical="top" wrapText="1"/>
    </xf>
    <xf numFmtId="166" fontId="9" fillId="0" borderId="15" xfId="1" applyNumberFormat="1" applyFont="1" applyFill="1" applyBorder="1" applyAlignment="1">
      <alignment horizontal="right" vertical="top" wrapText="1"/>
    </xf>
    <xf numFmtId="164" fontId="9" fillId="0" borderId="1" xfId="1" applyNumberFormat="1" applyFont="1" applyFill="1" applyBorder="1" applyAlignment="1">
      <alignment vertical="top" wrapText="1"/>
    </xf>
    <xf numFmtId="167" fontId="15" fillId="0" borderId="0" xfId="0" applyNumberFormat="1" applyFont="1" applyFill="1" applyAlignment="1">
      <alignment vertical="top"/>
    </xf>
    <xf numFmtId="8" fontId="5" fillId="0" borderId="4" xfId="0" applyNumberFormat="1" applyFont="1" applyBorder="1" applyAlignment="1">
      <alignment horizontal="right" vertical="top" wrapText="1"/>
    </xf>
    <xf numFmtId="0" fontId="3" fillId="0" borderId="3" xfId="0" applyFont="1" applyBorder="1" applyAlignment="1">
      <alignment vertical="top" wrapText="1"/>
    </xf>
    <xf numFmtId="167" fontId="9" fillId="0" borderId="4" xfId="1" applyNumberFormat="1" applyFont="1" applyFill="1" applyBorder="1" applyAlignment="1">
      <alignment horizontal="right" vertical="top" wrapText="1"/>
    </xf>
    <xf numFmtId="166" fontId="9" fillId="0" borderId="3" xfId="1" applyNumberFormat="1" applyFont="1" applyFill="1" applyBorder="1" applyAlignment="1">
      <alignment vertical="top" wrapText="1"/>
    </xf>
    <xf numFmtId="165" fontId="9" fillId="0" borderId="6" xfId="0" applyNumberFormat="1" applyFont="1" applyFill="1" applyBorder="1" applyAlignment="1">
      <alignment vertical="top" wrapText="1"/>
    </xf>
    <xf numFmtId="165" fontId="9" fillId="0" borderId="10" xfId="0" applyNumberFormat="1" applyFont="1" applyFill="1" applyBorder="1" applyAlignment="1">
      <alignment vertical="top" wrapText="1"/>
    </xf>
    <xf numFmtId="167" fontId="11" fillId="0" borderId="16" xfId="0" applyNumberFormat="1" applyFont="1" applyFill="1" applyBorder="1" applyAlignment="1">
      <alignment vertical="top"/>
    </xf>
    <xf numFmtId="167" fontId="3" fillId="0" borderId="4" xfId="0" applyNumberFormat="1" applyFont="1" applyFill="1" applyBorder="1" applyAlignment="1">
      <alignment vertical="top" wrapText="1"/>
    </xf>
    <xf numFmtId="0" fontId="5" fillId="0" borderId="6" xfId="0" applyFont="1" applyFill="1" applyBorder="1" applyAlignment="1">
      <alignment vertical="top" wrapText="1"/>
    </xf>
    <xf numFmtId="0" fontId="17" fillId="0" borderId="3" xfId="0" applyFont="1" applyBorder="1" applyAlignment="1">
      <alignment vertical="top" wrapText="1"/>
    </xf>
    <xf numFmtId="0" fontId="15" fillId="0" borderId="6" xfId="0" applyFont="1" applyFill="1" applyBorder="1" applyAlignment="1">
      <alignment vertical="top" wrapText="1"/>
    </xf>
    <xf numFmtId="0" fontId="15" fillId="0" borderId="10" xfId="0" applyFont="1" applyFill="1" applyBorder="1" applyAlignment="1">
      <alignment vertical="top" wrapText="1"/>
    </xf>
    <xf numFmtId="0" fontId="10" fillId="0" borderId="0" xfId="0" applyFont="1" applyFill="1" applyAlignment="1">
      <alignment wrapText="1"/>
    </xf>
    <xf numFmtId="166" fontId="9" fillId="0" borderId="13" xfId="1" applyNumberFormat="1" applyFont="1" applyFill="1" applyBorder="1" applyAlignment="1">
      <alignment vertical="top" wrapText="1"/>
    </xf>
    <xf numFmtId="0" fontId="0" fillId="0" borderId="0" xfId="0" applyFill="1"/>
    <xf numFmtId="167" fontId="10" fillId="0" borderId="0" xfId="0" applyNumberFormat="1" applyFont="1" applyFill="1" applyAlignment="1">
      <alignment vertical="top"/>
    </xf>
    <xf numFmtId="165" fontId="9" fillId="0" borderId="4" xfId="0" applyNumberFormat="1" applyFont="1" applyFill="1" applyBorder="1" applyAlignment="1">
      <alignment vertical="top" wrapText="1"/>
    </xf>
    <xf numFmtId="165" fontId="9" fillId="0" borderId="8" xfId="0" applyNumberFormat="1" applyFont="1" applyFill="1" applyBorder="1" applyAlignment="1">
      <alignment vertical="top" wrapText="1"/>
    </xf>
    <xf numFmtId="0" fontId="16" fillId="0" borderId="0" xfId="0" applyFont="1" applyFill="1" applyBorder="1" applyAlignment="1">
      <alignment horizontal="center" vertical="center" wrapText="1"/>
    </xf>
    <xf numFmtId="8" fontId="11" fillId="0" borderId="0" xfId="0" applyNumberFormat="1" applyFont="1" applyFill="1" applyAlignment="1">
      <alignment vertical="top" wrapText="1"/>
    </xf>
    <xf numFmtId="166" fontId="9" fillId="0" borderId="7" xfId="1" applyNumberFormat="1" applyFont="1" applyFill="1" applyBorder="1" applyAlignment="1">
      <alignment horizontal="right" vertical="top" wrapText="1"/>
    </xf>
    <xf numFmtId="166" fontId="9" fillId="0" borderId="11" xfId="1" applyNumberFormat="1" applyFont="1" applyFill="1" applyBorder="1" applyAlignment="1">
      <alignment vertical="top" wrapText="1"/>
    </xf>
    <xf numFmtId="0" fontId="9" fillId="0" borderId="0" xfId="0" applyFont="1" applyAlignment="1">
      <alignment wrapText="1"/>
    </xf>
    <xf numFmtId="0" fontId="9" fillId="0" borderId="1" xfId="0" applyFont="1" applyBorder="1" applyAlignment="1">
      <alignment wrapText="1"/>
    </xf>
    <xf numFmtId="0" fontId="9" fillId="0" borderId="2" xfId="0" applyFont="1" applyBorder="1" applyAlignment="1">
      <alignment wrapText="1"/>
    </xf>
    <xf numFmtId="0" fontId="11" fillId="0" borderId="4" xfId="0" applyFont="1" applyBorder="1" applyAlignment="1">
      <alignment horizontal="center" wrapText="1"/>
    </xf>
    <xf numFmtId="0" fontId="11" fillId="3" borderId="6" xfId="0" applyFont="1" applyFill="1" applyBorder="1" applyAlignment="1">
      <alignment horizontal="center" vertical="center" wrapText="1"/>
    </xf>
    <xf numFmtId="0" fontId="11" fillId="3" borderId="4" xfId="0" applyFont="1" applyFill="1" applyBorder="1" applyAlignment="1">
      <alignment horizontal="center" vertical="center" wrapText="1"/>
    </xf>
    <xf numFmtId="167" fontId="7" fillId="0" borderId="4" xfId="0" applyNumberFormat="1" applyFont="1" applyFill="1" applyBorder="1" applyAlignment="1">
      <alignment wrapText="1"/>
    </xf>
    <xf numFmtId="0" fontId="14" fillId="2" borderId="0" xfId="0" applyFont="1" applyFill="1" applyAlignment="1">
      <alignment vertical="top" wrapText="1"/>
    </xf>
    <xf numFmtId="0" fontId="14" fillId="2" borderId="0" xfId="0" applyFont="1" applyFill="1" applyAlignment="1">
      <alignment wrapText="1"/>
    </xf>
    <xf numFmtId="169" fontId="5" fillId="0" borderId="4" xfId="0" applyNumberFormat="1" applyFont="1" applyBorder="1" applyAlignment="1">
      <alignment horizontal="left" wrapText="1"/>
    </xf>
    <xf numFmtId="0" fontId="5" fillId="0" borderId="5" xfId="0" applyFont="1" applyBorder="1" applyAlignment="1">
      <alignment horizontal="left" wrapText="1"/>
    </xf>
    <xf numFmtId="0" fontId="14" fillId="3" borderId="9"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center" wrapText="1"/>
    </xf>
    <xf numFmtId="0" fontId="7" fillId="0" borderId="0" xfId="0" applyFont="1" applyAlignment="1">
      <alignment horizontal="left" wrapText="1"/>
    </xf>
    <xf numFmtId="0" fontId="11" fillId="0" borderId="0" xfId="0" applyFont="1" applyFill="1" applyAlignment="1">
      <alignment horizontal="right" vertical="top"/>
    </xf>
    <xf numFmtId="11" fontId="5" fillId="0" borderId="1" xfId="0" applyNumberFormat="1" applyFont="1" applyBorder="1" applyAlignment="1">
      <alignment horizontal="left" wrapText="1"/>
    </xf>
    <xf numFmtId="0" fontId="5" fillId="0" borderId="3" xfId="0" applyFont="1" applyBorder="1" applyAlignment="1">
      <alignment horizontal="left" wrapText="1"/>
    </xf>
    <xf numFmtId="0" fontId="5" fillId="0" borderId="1" xfId="0" applyFont="1" applyBorder="1" applyAlignment="1">
      <alignment horizontal="left" wrapText="1"/>
    </xf>
    <xf numFmtId="0" fontId="5" fillId="0" borderId="2" xfId="0" applyFont="1" applyBorder="1" applyAlignment="1">
      <alignment horizontal="left" wrapText="1"/>
    </xf>
    <xf numFmtId="0" fontId="11" fillId="0" borderId="0" xfId="0" applyFont="1" applyFill="1" applyBorder="1" applyAlignment="1">
      <alignment horizontal="center" vertical="top" wrapText="1"/>
    </xf>
    <xf numFmtId="0" fontId="20" fillId="0" borderId="0" xfId="0" applyFont="1" applyAlignment="1">
      <alignment horizontal="center" wrapText="1"/>
    </xf>
    <xf numFmtId="0" fontId="4" fillId="0" borderId="0" xfId="0" applyFont="1" applyAlignment="1">
      <alignment horizontal="center" wrapText="1"/>
    </xf>
    <xf numFmtId="0" fontId="3" fillId="0" borderId="0" xfId="0" applyFont="1" applyFill="1" applyAlignment="1">
      <alignment horizontal="left" vertical="top" wrapText="1"/>
    </xf>
    <xf numFmtId="0" fontId="5" fillId="0" borderId="0" xfId="0" applyFont="1" applyFill="1" applyAlignment="1">
      <alignment wrapText="1"/>
    </xf>
    <xf numFmtId="0" fontId="9" fillId="0" borderId="12" xfId="0" applyFont="1" applyFill="1" applyBorder="1" applyAlignment="1" applyProtection="1">
      <alignment horizontal="left" vertical="top" wrapText="1"/>
      <protection locked="0"/>
    </xf>
    <xf numFmtId="0" fontId="11" fillId="0" borderId="9" xfId="0" applyFont="1" applyFill="1" applyBorder="1" applyAlignment="1">
      <alignment vertical="top" wrapText="1"/>
    </xf>
    <xf numFmtId="0" fontId="11" fillId="0" borderId="15" xfId="0" applyFont="1" applyFill="1" applyBorder="1" applyAlignment="1">
      <alignment vertical="top" wrapText="1"/>
    </xf>
    <xf numFmtId="0" fontId="9" fillId="0" borderId="10" xfId="0" applyFont="1" applyFill="1" applyBorder="1" applyAlignment="1" applyProtection="1">
      <alignment horizontal="left" vertical="top" wrapText="1"/>
      <protection locked="0"/>
    </xf>
    <xf numFmtId="166" fontId="9" fillId="0" borderId="10" xfId="0" applyNumberFormat="1" applyFont="1" applyFill="1" applyBorder="1" applyAlignment="1">
      <alignment vertical="top"/>
    </xf>
    <xf numFmtId="166" fontId="9" fillId="0" borderId="15" xfId="0" applyNumberFormat="1" applyFont="1" applyFill="1" applyBorder="1" applyAlignment="1">
      <alignment vertical="top"/>
    </xf>
    <xf numFmtId="0" fontId="9" fillId="0" borderId="13" xfId="0" applyFont="1" applyFill="1" applyBorder="1" applyAlignment="1" applyProtection="1">
      <alignment horizontal="left" vertical="top" wrapText="1"/>
      <protection locked="0"/>
    </xf>
    <xf numFmtId="166" fontId="9" fillId="0" borderId="7" xfId="0" applyNumberFormat="1" applyFont="1" applyFill="1" applyBorder="1" applyAlignment="1">
      <alignment vertical="top"/>
    </xf>
    <xf numFmtId="0" fontId="9" fillId="0" borderId="6" xfId="0" applyFont="1" applyFill="1" applyBorder="1" applyAlignment="1">
      <alignment horizontal="left" vertical="top" wrapText="1"/>
    </xf>
    <xf numFmtId="0" fontId="3" fillId="0" borderId="0" xfId="0" applyFont="1" applyFill="1"/>
    <xf numFmtId="0" fontId="18" fillId="0" borderId="4" xfId="0" applyFont="1" applyFill="1" applyBorder="1" applyAlignment="1">
      <alignment vertical="top" wrapText="1"/>
    </xf>
    <xf numFmtId="0" fontId="11" fillId="0" borderId="7" xfId="0" applyFont="1" applyFill="1" applyBorder="1" applyAlignment="1">
      <alignment vertical="top" wrapText="1"/>
    </xf>
    <xf numFmtId="166" fontId="9" fillId="0" borderId="0" xfId="0" applyNumberFormat="1" applyFont="1" applyFill="1" applyAlignment="1">
      <alignment vertical="top"/>
    </xf>
    <xf numFmtId="166" fontId="9" fillId="0" borderId="11" xfId="0" applyNumberFormat="1" applyFont="1" applyFill="1" applyBorder="1" applyAlignment="1">
      <alignment vertical="top"/>
    </xf>
    <xf numFmtId="166" fontId="9" fillId="0" borderId="13" xfId="0" applyNumberFormat="1" applyFont="1" applyFill="1" applyBorder="1" applyAlignment="1">
      <alignment vertical="top"/>
    </xf>
    <xf numFmtId="167" fontId="9" fillId="0" borderId="12" xfId="0" applyNumberFormat="1" applyFont="1" applyFill="1" applyBorder="1" applyAlignment="1">
      <alignment vertical="top" wrapText="1"/>
    </xf>
    <xf numFmtId="167" fontId="9" fillId="0" borderId="11" xfId="0" applyNumberFormat="1" applyFont="1" applyFill="1" applyBorder="1" applyAlignment="1">
      <alignment vertical="top" wrapText="1"/>
    </xf>
    <xf numFmtId="0" fontId="12" fillId="0" borderId="7" xfId="0" applyFont="1" applyFill="1" applyBorder="1" applyAlignment="1">
      <alignment vertical="top" wrapText="1"/>
    </xf>
    <xf numFmtId="8" fontId="12" fillId="0" borderId="10" xfId="0" applyNumberFormat="1" applyFont="1" applyFill="1" applyBorder="1" applyAlignment="1">
      <alignment horizontal="right" vertical="top" wrapText="1"/>
    </xf>
    <xf numFmtId="0" fontId="11" fillId="0" borderId="1" xfId="0" applyFont="1" applyFill="1" applyBorder="1" applyAlignment="1">
      <alignment vertical="top" wrapText="1"/>
    </xf>
    <xf numFmtId="0" fontId="12" fillId="0" borderId="1" xfId="0" applyFont="1" applyFill="1" applyBorder="1" applyAlignment="1">
      <alignment vertical="top" wrapText="1"/>
    </xf>
    <xf numFmtId="8" fontId="12" fillId="0" borderId="4" xfId="0" applyNumberFormat="1" applyFont="1" applyFill="1" applyBorder="1" applyAlignment="1">
      <alignment horizontal="right" vertical="top" wrapText="1"/>
    </xf>
    <xf numFmtId="0" fontId="12" fillId="0" borderId="9" xfId="0" applyFont="1" applyFill="1" applyBorder="1" applyAlignment="1">
      <alignment vertical="center" wrapText="1"/>
    </xf>
    <xf numFmtId="8" fontId="12" fillId="0" borderId="6" xfId="0" applyNumberFormat="1" applyFont="1" applyFill="1" applyBorder="1" applyAlignment="1">
      <alignment horizontal="right" vertical="top" wrapText="1"/>
    </xf>
    <xf numFmtId="0" fontId="12" fillId="0" borderId="4" xfId="0" applyFont="1" applyFill="1" applyBorder="1" applyAlignment="1">
      <alignment vertical="top" wrapText="1"/>
    </xf>
    <xf numFmtId="0" fontId="12" fillId="0" borderId="1" xfId="0" applyFont="1" applyFill="1" applyBorder="1" applyAlignment="1">
      <alignment vertical="center" wrapText="1"/>
    </xf>
    <xf numFmtId="0" fontId="9" fillId="0" borderId="12" xfId="0" applyFont="1" applyFill="1" applyBorder="1" applyAlignment="1">
      <alignment vertical="top" wrapText="1"/>
    </xf>
    <xf numFmtId="0" fontId="3" fillId="0" borderId="0" xfId="0" applyFont="1" applyFill="1" applyBorder="1" applyAlignment="1">
      <alignment wrapText="1"/>
    </xf>
    <xf numFmtId="0" fontId="3" fillId="0" borderId="0" xfId="0" applyFont="1" applyFill="1" applyBorder="1" applyAlignment="1">
      <alignment vertical="top" wrapText="1"/>
    </xf>
    <xf numFmtId="0" fontId="9" fillId="0" borderId="11" xfId="0" applyFont="1" applyFill="1" applyBorder="1" applyAlignment="1">
      <alignment vertical="top" wrapText="1"/>
    </xf>
    <xf numFmtId="0" fontId="0" fillId="0" borderId="10" xfId="0" applyFill="1" applyBorder="1" applyAlignment="1">
      <alignment vertical="top" wrapText="1"/>
    </xf>
    <xf numFmtId="0" fontId="0" fillId="0" borderId="14" xfId="0" applyFill="1" applyBorder="1" applyAlignment="1">
      <alignment vertical="top" wrapText="1"/>
    </xf>
  </cellXfs>
  <cellStyles count="2">
    <cellStyle name="Currency" xfId="1" builtinId="4"/>
    <cellStyle name="Normal" xfId="0" builtinId="0"/>
  </cellStyles>
  <dxfs count="9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5"/>
  <sheetViews>
    <sheetView topLeftCell="A37" workbookViewId="0">
      <selection activeCell="C15" sqref="C15"/>
    </sheetView>
  </sheetViews>
  <sheetFormatPr defaultColWidth="9.109375" defaultRowHeight="15.6" x14ac:dyDescent="0.3"/>
  <cols>
    <col min="1" max="1" width="4.33203125" style="2" customWidth="1"/>
    <col min="2" max="2" width="39.88671875" style="2" customWidth="1"/>
    <col min="3" max="3" width="41.109375" style="2" customWidth="1"/>
    <col min="4" max="4" width="18.109375" style="2" customWidth="1"/>
    <col min="5" max="5" width="18" style="2" customWidth="1"/>
    <col min="6" max="6" width="9.109375" style="2"/>
    <col min="7" max="7" width="14.5546875" style="2" customWidth="1"/>
    <col min="8" max="16384" width="9.109375" style="2"/>
  </cols>
  <sheetData>
    <row r="1" spans="1:16" x14ac:dyDescent="0.3">
      <c r="A1" s="23" t="s">
        <v>120</v>
      </c>
    </row>
    <row r="2" spans="1:16" ht="27" customHeight="1" x14ac:dyDescent="0.3">
      <c r="A2" s="159" t="s">
        <v>110</v>
      </c>
      <c r="B2" s="159"/>
      <c r="C2" s="159"/>
    </row>
    <row r="3" spans="1:16" ht="27" customHeight="1" x14ac:dyDescent="0.3">
      <c r="A3" s="159" t="s">
        <v>112</v>
      </c>
      <c r="B3" s="159"/>
      <c r="C3" s="159"/>
    </row>
    <row r="4" spans="1:16" ht="27" customHeight="1" x14ac:dyDescent="0.3">
      <c r="A4" s="159" t="s">
        <v>111</v>
      </c>
      <c r="B4" s="159"/>
      <c r="C4" s="159"/>
    </row>
    <row r="5" spans="1:16" ht="32.25" customHeight="1" x14ac:dyDescent="0.3">
      <c r="A5" s="159" t="s">
        <v>113</v>
      </c>
      <c r="B5" s="159"/>
      <c r="C5" s="159"/>
    </row>
    <row r="6" spans="1:16" ht="31.5" customHeight="1" x14ac:dyDescent="0.3">
      <c r="A6" s="159" t="s">
        <v>116</v>
      </c>
      <c r="B6" s="159"/>
      <c r="C6" s="12"/>
    </row>
    <row r="7" spans="1:16" ht="31.5" customHeight="1" x14ac:dyDescent="0.3">
      <c r="A7" s="159" t="s">
        <v>121</v>
      </c>
      <c r="B7" s="159"/>
      <c r="C7" s="12"/>
    </row>
    <row r="8" spans="1:16" ht="31.5" customHeight="1" x14ac:dyDescent="0.3">
      <c r="A8" s="159" t="s">
        <v>117</v>
      </c>
      <c r="B8" s="159"/>
      <c r="C8" s="12"/>
    </row>
    <row r="9" spans="1:16" ht="31.5" customHeight="1" x14ac:dyDescent="0.3">
      <c r="A9" s="22" t="s">
        <v>118</v>
      </c>
      <c r="C9" s="12"/>
    </row>
    <row r="10" spans="1:16" ht="31.5" customHeight="1" x14ac:dyDescent="0.3">
      <c r="A10" s="22" t="s">
        <v>119</v>
      </c>
      <c r="C10" s="12"/>
    </row>
    <row r="11" spans="1:16" ht="31.5" customHeight="1" x14ac:dyDescent="0.3">
      <c r="A11" s="161" t="s">
        <v>124</v>
      </c>
      <c r="B11" s="161"/>
      <c r="C11" s="12"/>
    </row>
    <row r="12" spans="1:16" ht="16.5" customHeight="1" x14ac:dyDescent="0.3">
      <c r="A12" s="159"/>
      <c r="B12" s="159"/>
      <c r="C12" s="159"/>
    </row>
    <row r="13" spans="1:16" ht="15.75" customHeight="1" x14ac:dyDescent="0.3">
      <c r="A13" s="160"/>
      <c r="B13" s="160"/>
      <c r="C13" s="160"/>
      <c r="G13" s="24"/>
    </row>
    <row r="14" spans="1:16" ht="20.25" customHeight="1" x14ac:dyDescent="0.3">
      <c r="A14" s="155" t="s">
        <v>95</v>
      </c>
      <c r="B14" s="156"/>
      <c r="C14" s="13" t="s">
        <v>9</v>
      </c>
    </row>
    <row r="15" spans="1:16" ht="20.25" customHeight="1" x14ac:dyDescent="0.3">
      <c r="A15" s="157"/>
      <c r="B15" s="158"/>
      <c r="C15" s="25" t="s">
        <v>246</v>
      </c>
    </row>
    <row r="16" spans="1:16" ht="31.2" x14ac:dyDescent="0.3">
      <c r="A16" s="8" t="s">
        <v>96</v>
      </c>
      <c r="B16" s="9" t="s">
        <v>97</v>
      </c>
      <c r="C16" s="122">
        <v>2932867</v>
      </c>
      <c r="D16" s="10"/>
      <c r="E16" s="10"/>
      <c r="F16" s="10"/>
      <c r="G16" s="10"/>
      <c r="H16" s="10"/>
      <c r="I16" s="10"/>
      <c r="J16" s="10"/>
      <c r="K16" s="10"/>
      <c r="L16" s="10"/>
      <c r="M16" s="10"/>
      <c r="N16" s="10"/>
      <c r="O16" s="10"/>
      <c r="P16" s="10"/>
    </row>
    <row r="17" spans="1:16" ht="46.8" x14ac:dyDescent="0.3">
      <c r="A17" s="8" t="s">
        <v>98</v>
      </c>
      <c r="B17" s="9" t="s">
        <v>99</v>
      </c>
      <c r="C17" s="104">
        <f>+D90+E90</f>
        <v>2232881.9300000002</v>
      </c>
      <c r="D17" s="10"/>
      <c r="E17" s="10"/>
      <c r="F17" s="10"/>
      <c r="G17" s="10"/>
      <c r="H17" s="10"/>
      <c r="I17" s="10"/>
      <c r="J17" s="10"/>
      <c r="K17" s="10"/>
      <c r="L17" s="10"/>
      <c r="M17" s="10"/>
      <c r="N17" s="10"/>
      <c r="O17" s="10"/>
      <c r="P17" s="10"/>
    </row>
    <row r="18" spans="1:16" ht="53.25" customHeight="1" x14ac:dyDescent="0.3">
      <c r="A18" s="8" t="s">
        <v>100</v>
      </c>
      <c r="B18" s="9" t="s">
        <v>101</v>
      </c>
      <c r="C18" s="26"/>
      <c r="D18" s="10"/>
      <c r="E18" s="10"/>
      <c r="F18" s="10"/>
      <c r="G18" s="10"/>
      <c r="H18" s="10"/>
      <c r="I18" s="10"/>
      <c r="J18" s="10"/>
      <c r="K18" s="10"/>
      <c r="L18" s="10"/>
      <c r="M18" s="10"/>
      <c r="N18" s="10"/>
      <c r="O18" s="10"/>
      <c r="P18" s="10"/>
    </row>
    <row r="19" spans="1:16" ht="36" customHeight="1" x14ac:dyDescent="0.3">
      <c r="A19" s="27" t="s">
        <v>102</v>
      </c>
      <c r="B19" s="15" t="s">
        <v>103</v>
      </c>
      <c r="C19" s="9" t="s">
        <v>126</v>
      </c>
      <c r="E19" s="10"/>
      <c r="F19" s="10"/>
      <c r="G19" s="10"/>
      <c r="H19" s="10"/>
      <c r="I19" s="10"/>
      <c r="J19" s="10"/>
      <c r="K19" s="10"/>
      <c r="L19" s="10"/>
      <c r="M19" s="10"/>
      <c r="N19" s="10"/>
      <c r="O19" s="10"/>
      <c r="P19" s="10"/>
    </row>
    <row r="20" spans="1:16" ht="32.25" customHeight="1" x14ac:dyDescent="0.3">
      <c r="A20" s="27" t="s">
        <v>104</v>
      </c>
      <c r="B20" s="17" t="s">
        <v>105</v>
      </c>
      <c r="C20" s="16" t="s">
        <v>125</v>
      </c>
      <c r="D20" s="13" t="s">
        <v>122</v>
      </c>
      <c r="E20" s="13" t="s">
        <v>123</v>
      </c>
      <c r="F20" s="10"/>
      <c r="G20" s="10"/>
      <c r="H20" s="10"/>
      <c r="I20" s="10"/>
      <c r="J20" s="10"/>
      <c r="K20" s="10"/>
      <c r="L20" s="10"/>
      <c r="M20" s="10"/>
      <c r="N20" s="10"/>
      <c r="O20" s="10"/>
      <c r="P20" s="10"/>
    </row>
    <row r="21" spans="1:16" ht="32.25" customHeight="1" x14ac:dyDescent="0.3">
      <c r="A21" s="28"/>
      <c r="B21" s="18"/>
      <c r="C21" s="77" t="s">
        <v>147</v>
      </c>
      <c r="D21" s="129">
        <f>+'2020VDBX0029 MAY EXPENDITURES'!F11</f>
        <v>38085.800000000003</v>
      </c>
      <c r="E21" s="78">
        <v>0</v>
      </c>
      <c r="F21" s="10"/>
      <c r="G21" s="10"/>
      <c r="H21" s="10"/>
      <c r="I21" s="10"/>
      <c r="J21" s="10"/>
      <c r="K21" s="10"/>
      <c r="L21" s="10"/>
      <c r="M21" s="10"/>
      <c r="N21" s="10"/>
      <c r="O21" s="10"/>
      <c r="P21" s="10"/>
    </row>
    <row r="22" spans="1:16" ht="48.75" customHeight="1" x14ac:dyDescent="0.3">
      <c r="A22" s="28"/>
      <c r="B22" s="18"/>
      <c r="C22" s="77" t="s">
        <v>25</v>
      </c>
      <c r="D22" s="129">
        <f>+'2020VDBX0029 MAY EXPENDITURES'!F15</f>
        <v>14800.08</v>
      </c>
      <c r="E22" s="78">
        <f>+'2020VDBX0029 MAY EXPENDITURES'!G15</f>
        <v>0</v>
      </c>
      <c r="F22" s="10"/>
      <c r="G22" s="10"/>
      <c r="H22" s="10"/>
      <c r="I22" s="10"/>
      <c r="J22" s="10"/>
      <c r="K22" s="10"/>
      <c r="L22" s="10"/>
      <c r="M22" s="10"/>
      <c r="N22" s="10"/>
      <c r="O22" s="10"/>
      <c r="P22" s="10"/>
    </row>
    <row r="23" spans="1:16" ht="48.75" customHeight="1" x14ac:dyDescent="0.3">
      <c r="A23" s="28"/>
      <c r="B23" s="18"/>
      <c r="C23" s="123" t="s">
        <v>22</v>
      </c>
      <c r="D23" s="129">
        <f>+'2020VDBX0029 MAY EXPENDITURES'!F12</f>
        <v>25824</v>
      </c>
      <c r="E23" s="78">
        <f>+'2020VDBX0029 MAY EXPENDITURES'!G11</f>
        <v>0</v>
      </c>
      <c r="F23" s="10"/>
      <c r="G23" s="10"/>
      <c r="H23" s="10"/>
      <c r="I23" s="10"/>
      <c r="J23" s="10"/>
      <c r="K23" s="10"/>
      <c r="L23" s="10"/>
      <c r="M23" s="10"/>
      <c r="N23" s="10"/>
      <c r="O23" s="10"/>
      <c r="P23" s="10"/>
    </row>
    <row r="24" spans="1:16" ht="33.6" customHeight="1" x14ac:dyDescent="0.3">
      <c r="A24" s="28"/>
      <c r="B24" s="18"/>
      <c r="C24" s="130" t="s">
        <v>26</v>
      </c>
      <c r="D24" s="129">
        <f>+'2020VDBX0029 MAY EXPENDITURES'!F16</f>
        <v>9156.32</v>
      </c>
      <c r="E24" s="78">
        <f>+'2020VDBX0029 MAY EXPENDITURES'!G16</f>
        <v>0</v>
      </c>
      <c r="F24" s="10"/>
      <c r="G24" s="10"/>
      <c r="H24" s="10"/>
      <c r="I24" s="10"/>
      <c r="J24" s="10"/>
      <c r="K24" s="10"/>
      <c r="L24" s="10"/>
      <c r="M24" s="10"/>
      <c r="N24" s="10"/>
      <c r="O24" s="10"/>
      <c r="P24" s="10"/>
    </row>
    <row r="25" spans="1:16" ht="18.75" customHeight="1" x14ac:dyDescent="0.3">
      <c r="A25" s="28"/>
      <c r="B25" s="18"/>
      <c r="C25" s="131" t="s">
        <v>23</v>
      </c>
      <c r="D25" s="129">
        <f>+'2020VDBX0029 MAY EXPENDITURES'!F13</f>
        <v>3525.6</v>
      </c>
      <c r="E25" s="78">
        <f>+'2020VDBX0029 MAY EXPENDITURES'!G13</f>
        <v>0</v>
      </c>
      <c r="F25" s="10"/>
      <c r="G25" s="10"/>
      <c r="H25" s="10"/>
      <c r="I25" s="10"/>
      <c r="J25" s="10"/>
      <c r="K25" s="10"/>
      <c r="L25" s="10"/>
      <c r="M25" s="10"/>
      <c r="N25" s="10"/>
      <c r="O25" s="10"/>
      <c r="P25" s="10"/>
    </row>
    <row r="26" spans="1:16" ht="45.75" customHeight="1" x14ac:dyDescent="0.3">
      <c r="A26" s="28"/>
      <c r="B26" s="18"/>
      <c r="C26" s="131" t="str">
        <f>+'2020VDBX0029 MAY EXPENDITURES'!B17</f>
        <v>SAA to Implement: Nurse Practitioner (Retirement, Medicare, Life, Medical, and Dental)</v>
      </c>
      <c r="D26" s="129">
        <f>+'2020VDBX0029 MAY EXPENDITURES'!F17</f>
        <v>876.94</v>
      </c>
      <c r="E26" s="78">
        <f>+'2020VDBX0029 MAY EXPENDITURES'!G17</f>
        <v>0</v>
      </c>
      <c r="F26" s="10"/>
      <c r="G26" s="10"/>
      <c r="H26" s="10"/>
      <c r="I26" s="10"/>
      <c r="J26" s="10"/>
      <c r="K26" s="10"/>
      <c r="L26" s="10"/>
      <c r="M26" s="10"/>
      <c r="N26" s="10"/>
      <c r="O26" s="10"/>
      <c r="P26" s="10"/>
    </row>
    <row r="27" spans="1:16" ht="34.5" customHeight="1" x14ac:dyDescent="0.3">
      <c r="A27" s="28"/>
      <c r="B27" s="18"/>
      <c r="C27" s="131" t="str">
        <f>+'2020VDBX0029 MAY EXPENDITURES'!B21</f>
        <v>SAA to Implement: Public Signage for COVID -19 Notices regarding Restrictions</v>
      </c>
      <c r="D27" s="129">
        <f>+'2020VDBX0029 MAY EXPENDITURES'!F21</f>
        <v>2300</v>
      </c>
      <c r="E27" s="78">
        <f>+'2020VDBX0029 MAY EXPENDITURES'!G21</f>
        <v>0</v>
      </c>
      <c r="F27" s="10"/>
      <c r="G27" s="10"/>
      <c r="H27" s="10"/>
      <c r="I27" s="10"/>
      <c r="J27" s="10"/>
      <c r="K27" s="10"/>
      <c r="L27" s="10"/>
      <c r="M27" s="10"/>
      <c r="N27" s="10"/>
      <c r="O27" s="10"/>
      <c r="P27" s="10"/>
    </row>
    <row r="28" spans="1:16" ht="64.95" customHeight="1" x14ac:dyDescent="0.3">
      <c r="A28" s="28"/>
      <c r="B28" s="18"/>
      <c r="C28" s="131" t="str">
        <f>+'2020VDBX0029 MAY EXPENDITURES'!B22</f>
        <v xml:space="preserve">Bid Advertisement for IFB and or RFP for command vehicle, non-emergency transport vehicles, sport utility vehicles, drone services and SMS Application </v>
      </c>
      <c r="D28" s="129">
        <f>+'2020VDBX0029 MAY EXPENDITURES'!F22</f>
        <v>590</v>
      </c>
      <c r="E28" s="78">
        <f>+'2020VDBX0029 MAY EXPENDITURES'!G22</f>
        <v>644</v>
      </c>
      <c r="F28" s="10"/>
      <c r="G28" s="10"/>
      <c r="H28" s="10"/>
      <c r="I28" s="10"/>
      <c r="J28" s="10"/>
      <c r="K28" s="10"/>
      <c r="L28" s="10"/>
      <c r="M28" s="10"/>
      <c r="N28" s="10"/>
      <c r="O28" s="10"/>
      <c r="P28" s="10"/>
    </row>
    <row r="29" spans="1:16" ht="33.75" customHeight="1" x14ac:dyDescent="0.3">
      <c r="A29" s="28"/>
      <c r="B29" s="18"/>
      <c r="C29" s="131" t="str">
        <f>+'2020VDBX0029 MAY EXPENDITURES'!B38</f>
        <v>SAA Admin Cost: Network Cable and supplies Estimated - TBD) 1 x $561</v>
      </c>
      <c r="D29" s="129">
        <f>+'2020VDBX0029 MAY EXPENDITURES'!F38</f>
        <v>248</v>
      </c>
      <c r="E29" s="78">
        <f>+'2020VDBX0029 MAY EXPENDITURES'!G38</f>
        <v>0</v>
      </c>
      <c r="F29" s="10"/>
      <c r="G29" s="10"/>
      <c r="H29" s="10"/>
      <c r="I29" s="10"/>
      <c r="J29" s="10"/>
      <c r="K29" s="10"/>
      <c r="L29" s="10"/>
      <c r="M29" s="10"/>
      <c r="N29" s="10"/>
      <c r="O29" s="10"/>
      <c r="P29" s="10"/>
    </row>
    <row r="30" spans="1:16" ht="32.25" customHeight="1" x14ac:dyDescent="0.3">
      <c r="A30" s="28"/>
      <c r="B30" s="18"/>
      <c r="C30" s="131" t="str">
        <f>+'2020VDBX0029 MAY EXPENDITURES'!B41</f>
        <v>SAA Admin Cost: Paper/Hand Towels (dz/cs) 2 x $50</v>
      </c>
      <c r="D30" s="129">
        <f>+'2020VDBX0029 MAY EXPENDITURES'!F41</f>
        <v>44</v>
      </c>
      <c r="E30" s="78">
        <f>+'2020VDBX0029 MAY EXPENDITURES'!G41</f>
        <v>0</v>
      </c>
      <c r="F30" s="10"/>
      <c r="G30" s="10"/>
      <c r="H30" s="10"/>
      <c r="I30" s="10"/>
      <c r="J30" s="10"/>
      <c r="K30" s="10"/>
      <c r="L30" s="10"/>
      <c r="M30" s="10"/>
      <c r="N30" s="10"/>
      <c r="O30" s="10"/>
      <c r="P30" s="10"/>
    </row>
    <row r="31" spans="1:16" ht="32.25" customHeight="1" x14ac:dyDescent="0.3">
      <c r="A31" s="28"/>
      <c r="B31" s="18"/>
      <c r="C31" s="131" t="s">
        <v>52</v>
      </c>
      <c r="D31" s="129">
        <f>+'2020VDBX0029 MAY EXPENDITURES'!F45</f>
        <v>220</v>
      </c>
      <c r="E31" s="78">
        <f>+'2020VDBX0029 MAY EXPENDITURES'!G45</f>
        <v>0</v>
      </c>
      <c r="F31" s="10"/>
      <c r="G31" s="10"/>
      <c r="H31" s="10"/>
      <c r="I31" s="10"/>
      <c r="J31" s="10"/>
      <c r="K31" s="10"/>
      <c r="L31" s="10"/>
      <c r="M31" s="10"/>
      <c r="N31" s="10"/>
      <c r="O31" s="10"/>
      <c r="P31" s="10"/>
    </row>
    <row r="32" spans="1:16" ht="97.2" customHeight="1" x14ac:dyDescent="0.3">
      <c r="A32" s="28"/>
      <c r="B32" s="18"/>
      <c r="C32" s="131" t="str">
        <f>+'2020VDBX0029 MAY EXPENDITURES'!B49</f>
        <v>Implement: Personal Protective Equipment and Sanitation Supplies for Law Enforcement, CJ Partners and Emergency First Responders:  (SAA to Implmnt: N95 8210 (Disposable) Mask   334,880  ea  @ $1.29  (160 pcs in a case, 1 case is $129 x 1700 cases)</v>
      </c>
      <c r="D32" s="129">
        <f>+'2020VDBX0029 MAY EXPENDITURES'!F49</f>
        <v>228900</v>
      </c>
      <c r="E32" s="78">
        <f>+'2020VDBX0029 MAY EXPENDITURES'!G49</f>
        <v>0</v>
      </c>
      <c r="F32" s="10"/>
      <c r="G32" s="10"/>
      <c r="H32" s="10"/>
      <c r="I32" s="10"/>
      <c r="J32" s="10"/>
      <c r="K32" s="10"/>
      <c r="L32" s="10"/>
      <c r="M32" s="10"/>
      <c r="N32" s="10"/>
      <c r="O32" s="10"/>
      <c r="P32" s="10"/>
    </row>
    <row r="33" spans="1:16" ht="19.5" customHeight="1" x14ac:dyDescent="0.3">
      <c r="A33" s="28"/>
      <c r="B33" s="18"/>
      <c r="C33" s="131" t="str">
        <f>+'2020VDBX0029 MAY EXPENDITURES'!B52</f>
        <v>SAA to Implmnt: FIT Testing  1500 ea @ $4.13</v>
      </c>
      <c r="D33" s="129">
        <f>+'2020VDBX0029 MAY EXPENDITURES'!F52</f>
        <v>5889</v>
      </c>
      <c r="E33" s="78">
        <f>+'2020VDBX0029 MAY EXPENDITURES'!G52</f>
        <v>0</v>
      </c>
      <c r="F33" s="10"/>
      <c r="G33" s="10"/>
      <c r="H33" s="10"/>
      <c r="I33" s="10"/>
      <c r="J33" s="10"/>
      <c r="K33" s="10"/>
      <c r="L33" s="10"/>
      <c r="M33" s="10"/>
      <c r="N33" s="10"/>
      <c r="O33" s="10"/>
      <c r="P33" s="10"/>
    </row>
    <row r="34" spans="1:16" ht="36.75" customHeight="1" x14ac:dyDescent="0.3">
      <c r="A34" s="28"/>
      <c r="B34" s="18"/>
      <c r="C34" s="131" t="str">
        <f>+'2020VDBX0029 MAY EXPENDITURES'!B56</f>
        <v xml:space="preserve">SAA to Implmnt: N95 Half Face Respirator Particulate Filter  210,210 ea @ $4.99 </v>
      </c>
      <c r="D34" s="129">
        <f>+'2020VDBX0029 MAY EXPENDITURES'!F56</f>
        <v>65868</v>
      </c>
      <c r="E34" s="78">
        <f>+'2020VDBX0029 MAY EXPENDITURES'!G56</f>
        <v>0</v>
      </c>
      <c r="F34" s="10"/>
      <c r="G34" s="10"/>
      <c r="H34" s="10"/>
      <c r="I34" s="10"/>
      <c r="J34" s="10"/>
      <c r="K34" s="10"/>
      <c r="L34" s="10"/>
      <c r="M34" s="10"/>
      <c r="N34" s="10"/>
      <c r="O34" s="10"/>
      <c r="P34" s="10"/>
    </row>
    <row r="35" spans="1:16" ht="33" customHeight="1" x14ac:dyDescent="0.3">
      <c r="A35" s="28"/>
      <c r="B35" s="18"/>
      <c r="C35" s="131" t="str">
        <f>+'2020VDBX0029 MAY EXPENDITURES'!B57</f>
        <v>SAA to Implmnt: N95 Half Face Respirator  1500 ea @ $19.70</v>
      </c>
      <c r="D35" s="129">
        <f>+'2020VDBX0029 MAY EXPENDITURES'!F57</f>
        <v>22497.4</v>
      </c>
      <c r="E35" s="78">
        <f>+'2020VDBX0029 MAY EXPENDITURES'!G57</f>
        <v>0</v>
      </c>
      <c r="F35" s="10"/>
      <c r="G35" s="10"/>
      <c r="H35" s="10"/>
      <c r="I35" s="10"/>
      <c r="J35" s="10"/>
      <c r="K35" s="10"/>
      <c r="L35" s="10"/>
      <c r="M35" s="10"/>
      <c r="N35" s="10"/>
      <c r="O35" s="10"/>
      <c r="P35" s="10"/>
    </row>
    <row r="36" spans="1:16" ht="32.25" customHeight="1" x14ac:dyDescent="0.3">
      <c r="A36" s="28"/>
      <c r="B36" s="18"/>
      <c r="C36" s="131" t="str">
        <f>+'2020VDBX0029 MAY EXPENDITURES'!B58</f>
        <v>SAA to Implmnt: Alcohol Prep Pads   1000 @ $9.00</v>
      </c>
      <c r="D36" s="129">
        <f>+'2020VDBX0029 MAY EXPENDITURES'!F58</f>
        <v>2622.5</v>
      </c>
      <c r="E36" s="78">
        <f>+'2020VDBX0029 MAY EXPENDITURES'!G58</f>
        <v>0</v>
      </c>
      <c r="F36" s="10"/>
      <c r="G36" s="10"/>
      <c r="H36" s="10"/>
      <c r="I36" s="10"/>
      <c r="J36" s="10"/>
      <c r="K36" s="10"/>
      <c r="L36" s="10"/>
      <c r="M36" s="10"/>
      <c r="N36" s="10"/>
      <c r="O36" s="10"/>
      <c r="P36" s="10"/>
    </row>
    <row r="37" spans="1:16" ht="32.25" customHeight="1" x14ac:dyDescent="0.3">
      <c r="A37" s="28"/>
      <c r="B37" s="18"/>
      <c r="C37" s="131" t="str">
        <f>+'2020VDBX0029 MAY EXPENDITURES'!B60</f>
        <v>SAA to Implmnt:70% Isopropyl Alcohol  5064 bottles 16 oz. @ $5.50</v>
      </c>
      <c r="D37" s="129">
        <f>+'2020VDBX0029 MAY EXPENDITURES'!F60</f>
        <v>12966.36</v>
      </c>
      <c r="E37" s="78">
        <f>+'2020VDBX0029 MAY EXPENDITURES'!G60</f>
        <v>0</v>
      </c>
      <c r="F37" s="10"/>
      <c r="G37" s="10"/>
      <c r="H37" s="10"/>
      <c r="I37" s="10"/>
      <c r="J37" s="10"/>
      <c r="K37" s="10"/>
      <c r="L37" s="10"/>
      <c r="M37" s="10"/>
      <c r="N37" s="10"/>
      <c r="O37" s="10"/>
      <c r="P37" s="10"/>
    </row>
    <row r="38" spans="1:16" ht="32.25" customHeight="1" x14ac:dyDescent="0.3">
      <c r="A38" s="28"/>
      <c r="B38" s="18"/>
      <c r="C38" s="131" t="str">
        <f>+'2020VDBX0029 MAY EXPENDITURES'!B64</f>
        <v>SAA to Implmnt: Nitrile Gloves Small   2176 bx @ $15</v>
      </c>
      <c r="D38" s="129">
        <f>+'2020VDBX0029 MAY EXPENDITURES'!F64</f>
        <v>8103</v>
      </c>
      <c r="E38" s="78">
        <f>+'2020VDBX0029 MAY EXPENDITURES'!G64</f>
        <v>32664</v>
      </c>
      <c r="F38" s="10"/>
      <c r="G38" s="10"/>
      <c r="H38" s="10"/>
      <c r="I38" s="10"/>
      <c r="J38" s="10"/>
      <c r="K38" s="10"/>
      <c r="L38" s="10"/>
      <c r="M38" s="10"/>
      <c r="N38" s="10"/>
      <c r="O38" s="10"/>
      <c r="P38" s="10"/>
    </row>
    <row r="39" spans="1:16" ht="32.25" customHeight="1" x14ac:dyDescent="0.3">
      <c r="A39" s="28"/>
      <c r="B39" s="18"/>
      <c r="C39" s="131" t="str">
        <f>+'2020VDBX0029 MAY EXPENDITURES'!B71</f>
        <v>SAA to Implmnt: Nitrile Gloves Medium  2326 bx @ $15.00</v>
      </c>
      <c r="D39" s="129">
        <f>+'2020VDBX0029 MAY EXPENDITURES'!F71</f>
        <v>13629</v>
      </c>
      <c r="E39" s="78">
        <f>+'2020VDBX0029 MAY EXPENDITURES'!G71</f>
        <v>34857</v>
      </c>
      <c r="F39" s="10"/>
      <c r="G39" s="10"/>
      <c r="H39" s="10"/>
      <c r="I39" s="10"/>
      <c r="J39" s="10"/>
      <c r="K39" s="10"/>
      <c r="L39" s="10"/>
      <c r="M39" s="10"/>
      <c r="N39" s="10"/>
      <c r="O39" s="10"/>
      <c r="P39" s="10"/>
    </row>
    <row r="40" spans="1:16" ht="32.25" customHeight="1" x14ac:dyDescent="0.3">
      <c r="A40" s="28"/>
      <c r="B40" s="18"/>
      <c r="C40" s="131" t="str">
        <f>+'2020VDBX0029 MAY EXPENDITURES'!B78</f>
        <v xml:space="preserve">SAA to Implmnt: Nitrile Gloves Large  5200 bx @ $15.00 </v>
      </c>
      <c r="D40" s="129">
        <f>+'2020VDBX0029 MAY EXPENDITURES'!F78</f>
        <v>17893</v>
      </c>
      <c r="E40" s="78">
        <f>+'2020VDBX0029 MAY EXPENDITURES'!G78</f>
        <v>54683</v>
      </c>
      <c r="F40" s="10"/>
      <c r="G40" s="10"/>
      <c r="H40" s="10"/>
      <c r="I40" s="10"/>
      <c r="J40" s="10"/>
      <c r="K40" s="10"/>
      <c r="L40" s="10"/>
      <c r="M40" s="10"/>
      <c r="N40" s="10"/>
      <c r="O40" s="10"/>
      <c r="P40" s="10"/>
    </row>
    <row r="41" spans="1:16" ht="32.25" customHeight="1" x14ac:dyDescent="0.3">
      <c r="A41" s="28"/>
      <c r="B41" s="18"/>
      <c r="C41" s="131" t="str">
        <f>+'2020VDBX0029 MAY EXPENDITURES'!B84</f>
        <v>SAA to Implmnt: Nitrile Gloves X-Large  2655 bx @ $15.00</v>
      </c>
      <c r="D41" s="129">
        <f>+'2020VDBX0029 MAY EXPENDITURES'!F84</f>
        <v>18549</v>
      </c>
      <c r="E41" s="78">
        <f>+'2020VDBX0029 MAY EXPENDITURES'!G84</f>
        <v>37717</v>
      </c>
      <c r="F41" s="10"/>
      <c r="G41" s="10"/>
      <c r="H41" s="10"/>
      <c r="I41" s="10"/>
      <c r="J41" s="10"/>
      <c r="K41" s="10"/>
      <c r="L41" s="10"/>
      <c r="M41" s="10"/>
      <c r="N41" s="10"/>
      <c r="O41" s="10"/>
      <c r="P41" s="10"/>
    </row>
    <row r="42" spans="1:16" ht="32.25" customHeight="1" x14ac:dyDescent="0.3">
      <c r="A42" s="28"/>
      <c r="B42" s="18"/>
      <c r="C42" s="131" t="str">
        <f>+'2020VDBX0029 MAY EXPENDITURES'!B90</f>
        <v>SAA to Implmnt: Nitrile Gloves XX-Large  200 bx @ $15.00</v>
      </c>
      <c r="D42" s="129">
        <f>+'2020VDBX0029 MAY EXPENDITURES'!F90</f>
        <v>3204</v>
      </c>
      <c r="E42" s="78">
        <f>+'2020VDBX0029 MAY EXPENDITURES'!G90</f>
        <v>7825</v>
      </c>
      <c r="F42" s="10"/>
      <c r="G42" s="10"/>
      <c r="H42" s="10"/>
      <c r="I42" s="10"/>
      <c r="J42" s="10"/>
      <c r="K42" s="10"/>
      <c r="L42" s="10"/>
      <c r="M42" s="10"/>
      <c r="N42" s="10"/>
      <c r="O42" s="10"/>
      <c r="P42" s="10"/>
    </row>
    <row r="43" spans="1:16" ht="45.75" customHeight="1" x14ac:dyDescent="0.3">
      <c r="A43" s="28"/>
      <c r="B43" s="18"/>
      <c r="C43" s="131" t="str">
        <f>+'2020VDBX0029 MAY EXPENDITURES'!B93</f>
        <v>SAA to Implmnt: Procedural Earloop Face Mask Latex and Fiberglass Free   825 bx @ $30.00</v>
      </c>
      <c r="D43" s="129">
        <f>+'2020VDBX0029 MAY EXPENDITURES'!F93</f>
        <v>23900</v>
      </c>
      <c r="E43" s="78">
        <f>+'2020VDBX0029 MAY EXPENDITURES'!G93</f>
        <v>0</v>
      </c>
      <c r="F43" s="10"/>
      <c r="G43" s="10"/>
      <c r="H43" s="10"/>
      <c r="I43" s="10"/>
      <c r="J43" s="10"/>
      <c r="K43" s="10"/>
      <c r="L43" s="10"/>
      <c r="M43" s="10"/>
      <c r="N43" s="10"/>
      <c r="O43" s="10"/>
      <c r="P43" s="10"/>
    </row>
    <row r="44" spans="1:16" ht="47.4" customHeight="1" x14ac:dyDescent="0.3">
      <c r="A44" s="28"/>
      <c r="B44" s="18"/>
      <c r="C44" s="131" t="str">
        <f>+'2020VDBX0029 MAY EXPENDITURES'!B94</f>
        <v>SAA to Implmnt: Surgical Procedural Earloop Mask Latex and Fiberglass Free 2643 bx @ $30.00</v>
      </c>
      <c r="D44" s="129">
        <f>+'2020VDBX0029 MAY EXPENDITURES'!F94</f>
        <v>25054</v>
      </c>
      <c r="E44" s="78">
        <f>+'2020VDBX0029 MAY EXPENDITURES'!G94</f>
        <v>63266</v>
      </c>
      <c r="F44" s="10"/>
      <c r="G44" s="10"/>
      <c r="H44" s="10"/>
      <c r="I44" s="10"/>
      <c r="J44" s="10"/>
      <c r="K44" s="10"/>
      <c r="L44" s="10"/>
      <c r="M44" s="10"/>
      <c r="N44" s="10"/>
      <c r="O44" s="10"/>
      <c r="P44" s="10"/>
    </row>
    <row r="45" spans="1:16" ht="43.5" customHeight="1" x14ac:dyDescent="0.3">
      <c r="A45" s="28"/>
      <c r="B45" s="18"/>
      <c r="C45" s="131" t="str">
        <f>+'2020VDBX0029 MAY EXPENDITURES'!B103</f>
        <v>SAA to Implmnt: Isolation Gowns-50 PC  538 @ $60</v>
      </c>
      <c r="D45" s="129">
        <f>+'2020VDBX0029 MAY EXPENDITURES'!F103</f>
        <v>1753.2</v>
      </c>
      <c r="E45" s="78">
        <f>+'2020VDBX0029 MAY EXPENDITURES'!G103</f>
        <v>0</v>
      </c>
      <c r="F45" s="10"/>
      <c r="G45" s="10"/>
      <c r="H45" s="10"/>
      <c r="I45" s="10"/>
      <c r="J45" s="10"/>
      <c r="K45" s="10"/>
      <c r="L45" s="10"/>
      <c r="M45" s="10"/>
      <c r="N45" s="10"/>
      <c r="O45" s="10"/>
      <c r="P45" s="10"/>
    </row>
    <row r="46" spans="1:16" ht="32.25" customHeight="1" x14ac:dyDescent="0.3">
      <c r="A46" s="28"/>
      <c r="B46" s="18"/>
      <c r="C46" s="131" t="str">
        <f>+'2020VDBX0029 MAY EXPENDITURES'!B104</f>
        <v>SAA to Implmnt: Safety Goggles  524 @ $4.50 to include equivalent to Uncoated Wrap-around safety glasses</v>
      </c>
      <c r="D46" s="129">
        <f>+'2020VDBX0029 MAY EXPENDITURES'!F104</f>
        <v>600</v>
      </c>
      <c r="E46" s="78">
        <f>+'2020VDBX0029 MAY EXPENDITURES'!G104</f>
        <v>1008</v>
      </c>
      <c r="F46" s="10"/>
      <c r="G46" s="10"/>
      <c r="H46" s="10"/>
      <c r="I46" s="10"/>
      <c r="J46" s="10"/>
      <c r="K46" s="10"/>
      <c r="L46" s="10"/>
      <c r="M46" s="10"/>
      <c r="N46" s="10"/>
      <c r="O46" s="10"/>
      <c r="P46" s="10"/>
    </row>
    <row r="47" spans="1:16" ht="32.25" customHeight="1" x14ac:dyDescent="0.3">
      <c r="A47" s="28"/>
      <c r="B47" s="18"/>
      <c r="C47" s="131" t="str">
        <f>+'2020VDBX0029 MAY EXPENDITURES'!B106</f>
        <v>SAA to Implmnt: Face Shields  5922 @ a unit price between $10.00 to $15.00 an to include equivalent to Safety Googles with clear face shield</v>
      </c>
      <c r="D47" s="129">
        <f>+'2020VDBX0029 MAY EXPENDITURES'!F106</f>
        <v>7000</v>
      </c>
      <c r="E47" s="78">
        <f>+'2020VDBX0029 MAY EXPENDITURES'!G106</f>
        <v>7959</v>
      </c>
      <c r="F47" s="10"/>
      <c r="G47" s="10"/>
      <c r="H47" s="10"/>
      <c r="I47" s="10"/>
      <c r="J47" s="10"/>
      <c r="K47" s="10"/>
      <c r="L47" s="10"/>
      <c r="M47" s="10"/>
      <c r="N47" s="10"/>
      <c r="O47" s="10"/>
      <c r="P47" s="10"/>
    </row>
    <row r="48" spans="1:16" ht="32.25" customHeight="1" x14ac:dyDescent="0.3">
      <c r="A48" s="28"/>
      <c r="B48" s="18"/>
      <c r="C48" s="131" t="str">
        <f>+'2020VDBX0029 MAY EXPENDITURES'!B109</f>
        <v>SAA to Implmnt: Shoe Covers  10006 @ $105/case</v>
      </c>
      <c r="D48" s="129">
        <f>+'2020VDBX0029 MAY EXPENDITURES'!F109</f>
        <v>3040</v>
      </c>
      <c r="E48" s="78">
        <f>+'2020VDBX0029 MAY EXPENDITURES'!G109</f>
        <v>400</v>
      </c>
      <c r="F48" s="10"/>
      <c r="G48" s="10"/>
      <c r="H48" s="10"/>
      <c r="I48" s="10"/>
      <c r="J48" s="10"/>
      <c r="K48" s="10"/>
      <c r="L48" s="10"/>
      <c r="M48" s="10"/>
      <c r="N48" s="10"/>
      <c r="O48" s="10"/>
      <c r="P48" s="10"/>
    </row>
    <row r="49" spans="1:16" ht="32.25" customHeight="1" x14ac:dyDescent="0.3">
      <c r="A49" s="28"/>
      <c r="B49" s="18"/>
      <c r="C49" s="131" t="str">
        <f>+'2020VDBX0029 MAY EXPENDITURES'!B111</f>
        <v>SAA to Implmnt: Bouffant Caps-14/100PC   1400 @ $14.00</v>
      </c>
      <c r="D49" s="129">
        <f>+'2020VDBX0029 MAY EXPENDITURES'!F111</f>
        <v>800</v>
      </c>
      <c r="E49" s="78">
        <f>+'2020VDBX0029 MAY EXPENDITURES'!G111</f>
        <v>153.79</v>
      </c>
      <c r="F49" s="10"/>
      <c r="G49" s="10"/>
      <c r="H49" s="10"/>
      <c r="I49" s="10"/>
      <c r="J49" s="10"/>
      <c r="K49" s="10"/>
      <c r="L49" s="10"/>
      <c r="M49" s="10"/>
      <c r="N49" s="10"/>
      <c r="O49" s="10"/>
      <c r="P49" s="10"/>
    </row>
    <row r="50" spans="1:16" ht="32.25" customHeight="1" x14ac:dyDescent="0.3">
      <c r="A50" s="28"/>
      <c r="B50" s="18"/>
      <c r="C50" s="131" t="str">
        <f>+'2020VDBX0029 MAY EXPENDITURES'!B113</f>
        <v>SAA to Implmnt: Hand Sanitizers 8 oz.  5984 btls @ $8.50</v>
      </c>
      <c r="D50" s="129">
        <f>+'2020VDBX0029 MAY EXPENDITURES'!F113</f>
        <v>34879.759999999995</v>
      </c>
      <c r="E50" s="78">
        <f>+'2020VDBX0029 MAY EXPENDITURES'!G113</f>
        <v>0</v>
      </c>
      <c r="F50" s="10"/>
      <c r="G50" s="10"/>
      <c r="H50" s="10"/>
      <c r="I50" s="10"/>
      <c r="J50" s="10"/>
      <c r="K50" s="10"/>
      <c r="L50" s="10"/>
      <c r="M50" s="10"/>
      <c r="N50" s="10"/>
      <c r="O50" s="10"/>
      <c r="P50" s="10"/>
    </row>
    <row r="51" spans="1:16" ht="32.25" customHeight="1" x14ac:dyDescent="0.3">
      <c r="A51" s="28"/>
      <c r="B51" s="18"/>
      <c r="C51" s="131" t="str">
        <f>+'2020VDBX0029 MAY EXPENDITURES'!B117</f>
        <v>SAA to Implmnt: Hand Sanitizers 500 ml (24 per case) @$7.50 with a quantity of 584</v>
      </c>
      <c r="D51" s="129">
        <f>+'2020VDBX0029 MAY EXPENDITURES'!F117</f>
        <v>4366.32</v>
      </c>
      <c r="E51" s="78">
        <f>+'2020VDBX0029 MAY EXPENDITURES'!G117</f>
        <v>2396</v>
      </c>
      <c r="F51" s="10"/>
      <c r="G51" s="10"/>
      <c r="H51" s="10"/>
      <c r="I51" s="10"/>
      <c r="J51" s="10"/>
      <c r="K51" s="10"/>
      <c r="L51" s="10"/>
      <c r="M51" s="10"/>
      <c r="N51" s="10"/>
      <c r="O51" s="10"/>
      <c r="P51" s="10"/>
    </row>
    <row r="52" spans="1:16" ht="32.25" customHeight="1" x14ac:dyDescent="0.3">
      <c r="A52" s="28"/>
      <c r="B52" s="18"/>
      <c r="C52" s="131" t="str">
        <f>+'2020VDBX0029 MAY EXPENDITURES'!B119</f>
        <v>SAA to Implmnt: Hand Sanitizer Dispenser Wall Mount 24 @ $75</v>
      </c>
      <c r="D52" s="129">
        <f>+'2020VDBX0029 MAY EXPENDITURES'!F119</f>
        <v>48</v>
      </c>
      <c r="E52" s="78">
        <f>+'2020VDBX0029 MAY EXPENDITURES'!G119</f>
        <v>0</v>
      </c>
      <c r="F52" s="10"/>
      <c r="G52" s="10"/>
      <c r="H52" s="10"/>
      <c r="I52" s="10"/>
      <c r="J52" s="10"/>
      <c r="K52" s="10"/>
      <c r="L52" s="10"/>
      <c r="M52" s="10"/>
      <c r="N52" s="10"/>
      <c r="O52" s="10"/>
      <c r="P52" s="10"/>
    </row>
    <row r="53" spans="1:16" ht="32.25" customHeight="1" x14ac:dyDescent="0.3">
      <c r="A53" s="28"/>
      <c r="B53" s="18"/>
      <c r="C53" s="131" t="str">
        <f>+'2020VDBX0029 MAY EXPENDITURES'!B120</f>
        <v>SAA to Implmnt: Hand Sanitizer Dispenser Stand  10 @ $125</v>
      </c>
      <c r="D53" s="129">
        <f>+'2020VDBX0029 MAY EXPENDITURES'!F120</f>
        <v>0</v>
      </c>
      <c r="E53" s="78">
        <f>+'2020VDBX0029 MAY EXPENDITURES'!G120</f>
        <v>436</v>
      </c>
      <c r="F53" s="10"/>
      <c r="G53" s="10"/>
      <c r="H53" s="10"/>
      <c r="I53" s="10"/>
      <c r="J53" s="10"/>
      <c r="K53" s="10"/>
      <c r="L53" s="10"/>
      <c r="M53" s="10"/>
      <c r="N53" s="10"/>
      <c r="O53" s="10"/>
      <c r="P53" s="10"/>
    </row>
    <row r="54" spans="1:16" ht="32.25" customHeight="1" x14ac:dyDescent="0.3">
      <c r="A54" s="28"/>
      <c r="B54" s="18"/>
      <c r="C54" s="131" t="str">
        <f>+'2020VDBX0029 MAY EXPENDITURES'!B121</f>
        <v>SAA to Implmnt: Hand Sanitizer Refill (Dispenser)  17 boxes ( 4 ea 1 gal)  @ $130</v>
      </c>
      <c r="D54" s="129">
        <f>+'2020VDBX0029 MAY EXPENDITURES'!F121</f>
        <v>2288</v>
      </c>
      <c r="E54" s="78">
        <f>+'2020VDBX0029 MAY EXPENDITURES'!G121</f>
        <v>98.16</v>
      </c>
      <c r="F54" s="10"/>
      <c r="G54" s="10"/>
      <c r="H54" s="10"/>
      <c r="I54" s="10"/>
      <c r="J54" s="10"/>
      <c r="K54" s="10"/>
      <c r="L54" s="10"/>
      <c r="M54" s="10"/>
      <c r="N54" s="10"/>
      <c r="O54" s="10"/>
      <c r="P54" s="10"/>
    </row>
    <row r="55" spans="1:16" ht="32.25" customHeight="1" x14ac:dyDescent="0.3">
      <c r="A55" s="28"/>
      <c r="B55" s="18"/>
      <c r="C55" s="131" t="str">
        <f>+'2020VDBX0029 MAY EXPENDITURES'!B123</f>
        <v>SAA to Implmnt: Sani-Cloth or other Germicidal Disinfectant Wipes 5915 tubes @15.00</v>
      </c>
      <c r="D55" s="129">
        <f>+'2020VDBX0029 MAY EXPENDITURES'!F123</f>
        <v>28073.8</v>
      </c>
      <c r="E55" s="78">
        <f>+'2020VDBX0029 MAY EXPENDITURES'!G123</f>
        <v>9105.7800000000007</v>
      </c>
      <c r="F55" s="10"/>
      <c r="G55" s="10"/>
      <c r="H55" s="10"/>
      <c r="I55" s="10"/>
      <c r="J55" s="10"/>
      <c r="K55" s="10"/>
      <c r="L55" s="10"/>
      <c r="M55" s="10"/>
      <c r="N55" s="10"/>
      <c r="O55" s="10"/>
      <c r="P55" s="10"/>
    </row>
    <row r="56" spans="1:16" ht="32.25" customHeight="1" x14ac:dyDescent="0.3">
      <c r="A56" s="28"/>
      <c r="B56" s="18"/>
      <c r="C56" s="131" t="str">
        <f>+'2020VDBX0029 MAY EXPENDITURES'!B128</f>
        <v>SAA to Implmnt: Antibacterial Hand Soap  Qty/Pkg 11.25 oz   1012 @ $8.75</v>
      </c>
      <c r="D56" s="129">
        <f>+'2020VDBX0029 MAY EXPENDITURES'!F128</f>
        <v>5332</v>
      </c>
      <c r="E56" s="78">
        <f>+'2020VDBX0029 MAY EXPENDITURES'!G128</f>
        <v>0</v>
      </c>
      <c r="F56" s="10"/>
      <c r="G56" s="10"/>
      <c r="H56" s="10"/>
      <c r="I56" s="10"/>
      <c r="J56" s="10"/>
      <c r="K56" s="10"/>
      <c r="L56" s="10"/>
      <c r="M56" s="10"/>
      <c r="N56" s="10"/>
      <c r="O56" s="10"/>
      <c r="P56" s="10"/>
    </row>
    <row r="57" spans="1:16" ht="32.25" customHeight="1" x14ac:dyDescent="0.3">
      <c r="A57" s="28"/>
      <c r="B57" s="18"/>
      <c r="C57" s="131" t="str">
        <f>+'2020VDBX0029 MAY EXPENDITURES'!B130</f>
        <v>SAA to Implmnt:Antibacterial Soap Refill Gallon @ $35.50 x 1724</v>
      </c>
      <c r="D57" s="129">
        <f>+'2020VDBX0029 MAY EXPENDITURES'!F130</f>
        <v>1895.92</v>
      </c>
      <c r="E57" s="78">
        <f>+'2020VDBX0029 MAY EXPENDITURES'!G130</f>
        <v>83101.88</v>
      </c>
      <c r="F57" s="10"/>
      <c r="G57" s="10"/>
      <c r="H57" s="10"/>
      <c r="I57" s="10"/>
      <c r="J57" s="10"/>
      <c r="K57" s="10"/>
      <c r="L57" s="10"/>
      <c r="M57" s="10"/>
      <c r="N57" s="10"/>
      <c r="O57" s="10"/>
      <c r="P57" s="10"/>
    </row>
    <row r="58" spans="1:16" ht="32.25" customHeight="1" x14ac:dyDescent="0.3">
      <c r="A58" s="28"/>
      <c r="B58" s="18"/>
      <c r="C58" s="131" t="str">
        <f>+'2020VDBX0029 MAY EXPENDITURES'!B133</f>
        <v>SAA to Implmnt: Disinfectant Spray-19 oz    3032 cans  @ $10</v>
      </c>
      <c r="D58" s="129">
        <f>+'2020VDBX0029 MAY EXPENDITURES'!F133</f>
        <v>2655</v>
      </c>
      <c r="E58" s="78">
        <f>+'2020VDBX0029 MAY EXPENDITURES'!G133</f>
        <v>5601.96</v>
      </c>
      <c r="F58" s="10"/>
      <c r="G58" s="10"/>
      <c r="H58" s="10"/>
      <c r="I58" s="10"/>
      <c r="J58" s="10"/>
      <c r="K58" s="10"/>
      <c r="L58" s="10"/>
      <c r="M58" s="10"/>
      <c r="N58" s="10"/>
      <c r="O58" s="10"/>
      <c r="P58" s="10"/>
    </row>
    <row r="59" spans="1:16" ht="32.25" customHeight="1" x14ac:dyDescent="0.3">
      <c r="A59" s="28"/>
      <c r="B59" s="18"/>
      <c r="C59" s="131" t="str">
        <f>+'2020VDBX0029 MAY EXPENDITURES'!B135</f>
        <v>SAA to Implmnt: Germicidal Bleach 2416 gallons @ $8.00</v>
      </c>
      <c r="D59" s="129">
        <f>+'2020VDBX0029 MAY EXPENDITURES'!F135</f>
        <v>3762</v>
      </c>
      <c r="E59" s="78">
        <f>+'2020VDBX0029 MAY EXPENDITURES'!G135</f>
        <v>20091.96</v>
      </c>
      <c r="F59" s="10"/>
      <c r="G59" s="10"/>
      <c r="H59" s="10"/>
      <c r="I59" s="10"/>
      <c r="J59" s="10"/>
      <c r="K59" s="10"/>
      <c r="L59" s="10"/>
      <c r="M59" s="10"/>
      <c r="N59" s="10"/>
      <c r="O59" s="10"/>
      <c r="P59" s="10"/>
    </row>
    <row r="60" spans="1:16" ht="32.25" customHeight="1" x14ac:dyDescent="0.3">
      <c r="A60" s="28"/>
      <c r="B60" s="18"/>
      <c r="C60" s="131" t="str">
        <f>+'2020VDBX0029 MAY EXPENDITURES'!B138</f>
        <v>SAA to Implmnt: Biohazard bags 12-16 gal  case/250   330 @ $30.00</v>
      </c>
      <c r="D60" s="129">
        <f>+'2020VDBX0029 MAY EXPENDITURES'!F138</f>
        <v>6800</v>
      </c>
      <c r="E60" s="78">
        <f>+'2020VDBX0029 MAY EXPENDITURES'!G138</f>
        <v>0</v>
      </c>
      <c r="F60" s="10"/>
      <c r="G60" s="10"/>
      <c r="H60" s="10"/>
      <c r="I60" s="10"/>
      <c r="J60" s="10"/>
      <c r="K60" s="10"/>
      <c r="L60" s="10"/>
      <c r="M60" s="10"/>
      <c r="N60" s="10"/>
      <c r="O60" s="10"/>
      <c r="P60" s="10"/>
    </row>
    <row r="61" spans="1:16" ht="32.25" customHeight="1" x14ac:dyDescent="0.3">
      <c r="A61" s="28"/>
      <c r="B61" s="18"/>
      <c r="C61" s="131" t="str">
        <f>+'2020VDBX0029 MAY EXPENDITURES'!B139</f>
        <v>SAA to Implmnt: Trash Bags 12-16 Gallon Case/250 @ $71 x 8 cases</v>
      </c>
      <c r="D61" s="129">
        <f>+'2020VDBX0029 MAY EXPENDITURES'!F139</f>
        <v>335.92</v>
      </c>
      <c r="E61" s="78">
        <f>+'2020VDBX0029 MAY EXPENDITURES'!G139</f>
        <v>0</v>
      </c>
      <c r="F61" s="10"/>
      <c r="G61" s="10"/>
      <c r="H61" s="10"/>
      <c r="I61" s="10"/>
      <c r="J61" s="10"/>
      <c r="K61" s="10"/>
      <c r="L61" s="10"/>
      <c r="M61" s="10"/>
      <c r="N61" s="10"/>
      <c r="O61" s="10"/>
      <c r="P61" s="10"/>
    </row>
    <row r="62" spans="1:16" ht="32.25" customHeight="1" x14ac:dyDescent="0.3">
      <c r="A62" s="28"/>
      <c r="B62" s="18"/>
      <c r="C62" s="131" t="str">
        <f>+'2020VDBX0029 MAY EXPENDITURES'!B140</f>
        <v>SAA to Implmnt: Trash Bags 33 Gallon Case/250 @ $131 x 112 cases</v>
      </c>
      <c r="D62" s="129">
        <f>+'2020VDBX0029 MAY EXPENDITURES'!F140</f>
        <v>3136</v>
      </c>
      <c r="E62" s="78">
        <f>+'2020VDBX0029 MAY EXPENDITURES'!G140</f>
        <v>0</v>
      </c>
      <c r="F62" s="10"/>
      <c r="G62" s="10"/>
      <c r="H62" s="10"/>
      <c r="I62" s="10"/>
      <c r="J62" s="10"/>
      <c r="K62" s="10"/>
      <c r="L62" s="10"/>
      <c r="M62" s="10"/>
      <c r="N62" s="10"/>
      <c r="O62" s="10"/>
      <c r="P62" s="10"/>
    </row>
    <row r="63" spans="1:16" ht="32.25" customHeight="1" x14ac:dyDescent="0.3">
      <c r="A63" s="28"/>
      <c r="B63" s="18"/>
      <c r="C63" s="131" t="str">
        <f>+'2020VDBX0029 MAY EXPENDITURES'!B141</f>
        <v>SAA to Implmnt: Biohazard Trashcan 10 @ $96.00</v>
      </c>
      <c r="D63" s="129">
        <f>+'2020VDBX0029 MAY EXPENDITURES'!F141</f>
        <v>920</v>
      </c>
      <c r="E63" s="78">
        <f>+'2020VDBX0029 MAY EXPENDITURES'!G141</f>
        <v>0</v>
      </c>
      <c r="F63" s="10"/>
      <c r="G63" s="10"/>
      <c r="H63" s="10"/>
      <c r="I63" s="10"/>
      <c r="J63" s="10"/>
      <c r="K63" s="10"/>
      <c r="L63" s="10"/>
      <c r="M63" s="10"/>
      <c r="N63" s="10"/>
      <c r="O63" s="10"/>
      <c r="P63" s="10"/>
    </row>
    <row r="64" spans="1:16" ht="32.25" customHeight="1" x14ac:dyDescent="0.3">
      <c r="A64" s="28"/>
      <c r="B64" s="18"/>
      <c r="C64" s="131" t="str">
        <f>+'2020VDBX0029 MAY EXPENDITURES'!B142</f>
        <v>SAA to Implmnt: Laundry Detergent Qty/Pkg 120 oz   1400 @ $14.00</v>
      </c>
      <c r="D64" s="129">
        <f>+'2020VDBX0029 MAY EXPENDITURES'!F142</f>
        <v>2575.08</v>
      </c>
      <c r="E64" s="78">
        <f>+'2020VDBX0029 MAY EXPENDITURES'!G142</f>
        <v>1623.42</v>
      </c>
      <c r="F64" s="10"/>
      <c r="G64" s="10"/>
      <c r="H64" s="10"/>
      <c r="I64" s="10"/>
      <c r="J64" s="10"/>
      <c r="K64" s="10"/>
      <c r="L64" s="10"/>
      <c r="M64" s="10"/>
      <c r="N64" s="10"/>
      <c r="O64" s="10"/>
      <c r="P64" s="10"/>
    </row>
    <row r="65" spans="1:16" ht="32.25" customHeight="1" x14ac:dyDescent="0.3">
      <c r="A65" s="28"/>
      <c r="B65" s="18"/>
      <c r="C65" s="131" t="str">
        <f>+'2020VDBX0029 MAY EXPENDITURES'!B143</f>
        <v>SAA to Implmnt: Liquid Laundry Detergent @ $14.00 x 300</v>
      </c>
      <c r="D65" s="129">
        <f>+'2020VDBX0029 MAY EXPENDITURES'!F143</f>
        <v>2686</v>
      </c>
      <c r="E65" s="78">
        <f>+'2020VDBX0029 MAY EXPENDITURES'!G143</f>
        <v>276.5</v>
      </c>
      <c r="F65" s="10"/>
      <c r="G65" s="10"/>
      <c r="H65" s="10"/>
      <c r="I65" s="10"/>
      <c r="J65" s="10"/>
      <c r="K65" s="10"/>
      <c r="L65" s="10"/>
      <c r="M65" s="10"/>
      <c r="N65" s="10"/>
      <c r="O65" s="10"/>
      <c r="P65" s="10"/>
    </row>
    <row r="66" spans="1:16" ht="32.25" customHeight="1" x14ac:dyDescent="0.3">
      <c r="A66" s="28"/>
      <c r="B66" s="18"/>
      <c r="C66" s="131" t="str">
        <f>+'2020VDBX0029 MAY EXPENDITURES'!B144</f>
        <v>SAA to Implmnt: Liquid Dishwashing Soap  @ $4.00 x 5422</v>
      </c>
      <c r="D66" s="129">
        <f>+'2020VDBX0029 MAY EXPENDITURES'!F144</f>
        <v>1300</v>
      </c>
      <c r="E66" s="78">
        <f>+'2020VDBX0029 MAY EXPENDITURES'!G144</f>
        <v>261956.39</v>
      </c>
      <c r="F66" s="10"/>
      <c r="G66" s="10"/>
      <c r="H66" s="10"/>
      <c r="I66" s="10"/>
      <c r="J66" s="10"/>
      <c r="K66" s="10"/>
      <c r="L66" s="10"/>
      <c r="M66" s="10"/>
      <c r="N66" s="10"/>
      <c r="O66" s="10"/>
      <c r="P66" s="10"/>
    </row>
    <row r="67" spans="1:16" ht="32.25" customHeight="1" x14ac:dyDescent="0.3">
      <c r="A67" s="28"/>
      <c r="B67" s="18"/>
      <c r="C67" s="131" t="str">
        <f>+'2020VDBX0029 MAY EXPENDITURES'!B148</f>
        <v>SAA to Implmnt: Bath Towels - each   300 @ $4.00</v>
      </c>
      <c r="D67" s="129">
        <f>+'2020VDBX0029 MAY EXPENDITURES'!F148</f>
        <v>700</v>
      </c>
      <c r="E67" s="78">
        <f>+'2020VDBX0029 MAY EXPENDITURES'!G148</f>
        <v>0</v>
      </c>
      <c r="F67" s="10"/>
      <c r="G67" s="10"/>
      <c r="H67" s="10"/>
      <c r="I67" s="10"/>
      <c r="J67" s="10"/>
      <c r="K67" s="10"/>
      <c r="L67" s="10"/>
      <c r="M67" s="10"/>
      <c r="N67" s="10"/>
      <c r="O67" s="10"/>
      <c r="P67" s="10"/>
    </row>
    <row r="68" spans="1:16" ht="32.25" customHeight="1" x14ac:dyDescent="0.3">
      <c r="A68" s="28"/>
      <c r="B68" s="18"/>
      <c r="C68" s="131" t="str">
        <f>+'2020VDBX0029 MAY EXPENDITURES'!B150</f>
        <v>SAA to Implmnt: Non-Contact Hand Held Thermometers  54 @ $131</v>
      </c>
      <c r="D68" s="129">
        <f>+'2020VDBX0029 MAY EXPENDITURES'!F150</f>
        <v>6800</v>
      </c>
      <c r="E68" s="78">
        <f>+'2020VDBX0029 MAY EXPENDITURES'!G150</f>
        <v>0</v>
      </c>
      <c r="F68" s="10"/>
      <c r="G68" s="10"/>
      <c r="H68" s="10"/>
      <c r="I68" s="10"/>
      <c r="J68" s="10"/>
      <c r="K68" s="10"/>
      <c r="L68" s="10"/>
      <c r="M68" s="10"/>
      <c r="N68" s="10"/>
      <c r="O68" s="10"/>
      <c r="P68" s="10"/>
    </row>
    <row r="69" spans="1:16" ht="21" customHeight="1" x14ac:dyDescent="0.3">
      <c r="A69" s="28"/>
      <c r="B69" s="18"/>
      <c r="C69" s="131" t="str">
        <f>+'2020VDBX0029 MAY EXPENDITURES'!B152</f>
        <v>SAA to Implmnt: Duct Tape   202 @ $11.00</v>
      </c>
      <c r="D69" s="129">
        <f>+'2020VDBX0029 MAY EXPENDITURES'!F152</f>
        <v>789.58</v>
      </c>
      <c r="E69" s="78">
        <f>+'2020VDBX0029 MAY EXPENDITURES'!G152</f>
        <v>0</v>
      </c>
      <c r="F69" s="10"/>
      <c r="G69" s="10"/>
      <c r="H69" s="10"/>
      <c r="I69" s="10"/>
      <c r="J69" s="10"/>
      <c r="K69" s="10"/>
      <c r="L69" s="10"/>
      <c r="M69" s="10"/>
      <c r="N69" s="10"/>
      <c r="O69" s="10"/>
      <c r="P69" s="10"/>
    </row>
    <row r="70" spans="1:16" ht="49.8" customHeight="1" x14ac:dyDescent="0.3">
      <c r="A70" s="28"/>
      <c r="B70" s="18"/>
      <c r="C70" s="131" t="str">
        <f>+'2020VDBX0029 MAY EXPENDITURES'!B154</f>
        <v>SAA to implement: Antiseptic Hydrogen Peroxide 3% Strength 16oz Bottle @ $13 x 20 bottles.</v>
      </c>
      <c r="D70" s="129">
        <f>+'2020VDBX0029 MAY EXPENDITURES'!F154</f>
        <v>100</v>
      </c>
      <c r="E70" s="78">
        <f>+'2020VDBX0029 MAY EXPENDITURES'!G154</f>
        <v>0</v>
      </c>
      <c r="F70" s="10"/>
      <c r="G70" s="10"/>
      <c r="H70" s="10"/>
      <c r="I70" s="10"/>
      <c r="J70" s="10"/>
      <c r="K70" s="10"/>
      <c r="L70" s="10"/>
      <c r="M70" s="10"/>
      <c r="N70" s="10"/>
      <c r="O70" s="10"/>
      <c r="P70" s="10"/>
    </row>
    <row r="71" spans="1:16" ht="36" customHeight="1" x14ac:dyDescent="0.3">
      <c r="A71" s="28"/>
      <c r="B71" s="18"/>
      <c r="C71" s="131" t="str">
        <f>+'2020VDBX0029 MAY EXPENDITURES'!B155</f>
        <v>SAA to implement: Paper Towels (600 pkg per cs) @ $25 x 13 cases</v>
      </c>
      <c r="D71" s="129">
        <f>+'2020VDBX0029 MAY EXPENDITURES'!F155</f>
        <v>429</v>
      </c>
      <c r="E71" s="78">
        <f>+'2020VDBX0029 MAY EXPENDITURES'!G155</f>
        <v>0</v>
      </c>
      <c r="F71" s="10"/>
      <c r="G71" s="10"/>
      <c r="H71" s="10"/>
      <c r="I71" s="10"/>
      <c r="J71" s="10"/>
      <c r="K71" s="10"/>
      <c r="L71" s="10"/>
      <c r="M71" s="10"/>
      <c r="N71" s="10"/>
      <c r="O71" s="10"/>
      <c r="P71" s="10"/>
    </row>
    <row r="72" spans="1:16" ht="51.6" customHeight="1" x14ac:dyDescent="0.3">
      <c r="A72" s="28"/>
      <c r="B72" s="18"/>
      <c r="C72" s="131" t="str">
        <f>+'2020VDBX0029 MAY EXPENDITURES'!B156</f>
        <v>SAA to implement: Industrial Quality 32 oz All-Purpose Empty Sprayer Bottle Spray (3 Pack) @ $30 x 26 packs</v>
      </c>
      <c r="D72" s="129">
        <f>+'2020VDBX0029 MAY EXPENDITURES'!F156</f>
        <v>124.54</v>
      </c>
      <c r="E72" s="78">
        <f>+'2020VDBX0029 MAY EXPENDITURES'!G156</f>
        <v>0</v>
      </c>
      <c r="F72" s="10"/>
      <c r="G72" s="10"/>
      <c r="H72" s="10"/>
      <c r="I72" s="10"/>
      <c r="J72" s="10"/>
      <c r="K72" s="10"/>
      <c r="L72" s="10"/>
      <c r="M72" s="10"/>
      <c r="N72" s="10"/>
      <c r="O72" s="10"/>
      <c r="P72" s="10"/>
    </row>
    <row r="73" spans="1:16" ht="46.2" customHeight="1" x14ac:dyDescent="0.3">
      <c r="A73" s="28"/>
      <c r="B73" s="18"/>
      <c r="C73" s="131" t="str">
        <f>+'2020VDBX0029 MAY EXPENDITURES'!B157</f>
        <v>SAA to implement: Social distance floor markers @ $25 to include shipping and handling x 12 packs (5-10 markers/pk)</v>
      </c>
      <c r="D73" s="129">
        <f>+'2020VDBX0029 MAY EXPENDITURES'!F157</f>
        <v>0</v>
      </c>
      <c r="E73" s="78">
        <f>+'2020VDBX0029 MAY EXPENDITURES'!G157</f>
        <v>648</v>
      </c>
      <c r="F73" s="10"/>
      <c r="G73" s="10"/>
      <c r="H73" s="10"/>
      <c r="I73" s="10"/>
      <c r="J73" s="10"/>
      <c r="K73" s="10"/>
      <c r="L73" s="10"/>
      <c r="M73" s="10"/>
      <c r="N73" s="10"/>
      <c r="O73" s="10"/>
      <c r="P73" s="10"/>
    </row>
    <row r="74" spans="1:16" ht="36.6" customHeight="1" x14ac:dyDescent="0.3">
      <c r="A74" s="28"/>
      <c r="B74" s="18"/>
      <c r="C74" s="131" t="str">
        <f>+'2020VDBX0029 MAY EXPENDITURES'!B158</f>
        <v>SAA to implement: Oximeter @ $75 to include shipping and handling x 115.</v>
      </c>
      <c r="D74" s="129">
        <f>+'2020VDBX0029 MAY EXPENDITURES'!F158</f>
        <v>5175</v>
      </c>
      <c r="E74" s="78">
        <f>+'2020VDBX0029 MAY EXPENDITURES'!G158</f>
        <v>0</v>
      </c>
      <c r="F74" s="10"/>
      <c r="G74" s="10"/>
      <c r="H74" s="10"/>
      <c r="I74" s="10"/>
      <c r="J74" s="10"/>
      <c r="K74" s="10"/>
      <c r="L74" s="10"/>
      <c r="M74" s="10"/>
      <c r="N74" s="10"/>
      <c r="O74" s="10"/>
      <c r="P74" s="10"/>
    </row>
    <row r="75" spans="1:16" ht="32.25" customHeight="1" x14ac:dyDescent="0.3">
      <c r="A75" s="28"/>
      <c r="B75" s="18"/>
      <c r="C75" s="131" t="str">
        <f>+'2020VDBX0029 MAY EXPENDITURES'!B163</f>
        <v>Administrative Cost:  Equipment – Printer ($2997 x 2)</v>
      </c>
      <c r="D75" s="129">
        <f>+'2020VDBX0029 MAY EXPENDITURES'!F163</f>
        <v>2994</v>
      </c>
      <c r="E75" s="78">
        <f>+'2020VDBX0029 MAY EXPENDITURES'!G163</f>
        <v>0</v>
      </c>
      <c r="F75" s="10"/>
      <c r="G75" s="10"/>
      <c r="H75" s="10"/>
      <c r="I75" s="10"/>
      <c r="J75" s="10"/>
      <c r="K75" s="10"/>
      <c r="L75" s="10"/>
      <c r="M75" s="10"/>
      <c r="N75" s="10"/>
      <c r="O75" s="10"/>
      <c r="P75" s="10"/>
    </row>
    <row r="76" spans="1:16" ht="78" customHeight="1" x14ac:dyDescent="0.3">
      <c r="A76" s="28"/>
      <c r="B76" s="18"/>
      <c r="C76" s="131" t="str">
        <f>+'2020VDBX0029 MAY EXPENDITURES'!B164</f>
        <v>Administrative Cost:  Equipment -Computer Laptops ($3078 x 7), microsoft office professional and adobe arobat professional, carrying case, mouse pad, mouse, 3 year warranty  ($3078 x 7 = $21,546)</v>
      </c>
      <c r="D76" s="129">
        <f>+'2020VDBX0029 MAY EXPENDITURES'!F164</f>
        <v>20419</v>
      </c>
      <c r="E76" s="78">
        <f>+'2020VDBX0029 MAY EXPENDITURES'!G164</f>
        <v>0</v>
      </c>
      <c r="F76" s="10"/>
      <c r="G76" s="10"/>
      <c r="H76" s="10"/>
      <c r="I76" s="10"/>
      <c r="J76" s="10"/>
      <c r="K76" s="10"/>
      <c r="L76" s="10"/>
      <c r="M76" s="10"/>
      <c r="N76" s="10"/>
      <c r="O76" s="10"/>
      <c r="P76" s="10"/>
    </row>
    <row r="77" spans="1:16" ht="34.5" customHeight="1" x14ac:dyDescent="0.3">
      <c r="A77" s="28"/>
      <c r="B77" s="18"/>
      <c r="C77" s="14" t="str">
        <f>+'2020VDBX0029 MAY EXPENDITURES'!B165</f>
        <v>Administrative Cost:  Equipment -Portable Washing Hand Stations ($1089 x 2)</v>
      </c>
      <c r="D77" s="78">
        <f>+'2020VDBX0029 MAY EXPENDITURES'!F165</f>
        <v>2178</v>
      </c>
      <c r="E77" s="78">
        <f>+'2020VDBX0029 MAY EXPENDITURES'!G165</f>
        <v>0</v>
      </c>
      <c r="F77" s="10"/>
      <c r="G77" s="10"/>
      <c r="H77" s="10"/>
      <c r="I77" s="10"/>
      <c r="J77" s="10"/>
      <c r="K77" s="10"/>
      <c r="L77" s="10"/>
      <c r="M77" s="10"/>
      <c r="N77" s="10"/>
      <c r="O77" s="10"/>
      <c r="P77" s="10"/>
    </row>
    <row r="78" spans="1:16" ht="22.5" customHeight="1" x14ac:dyDescent="0.3">
      <c r="A78" s="28"/>
      <c r="B78" s="18"/>
      <c r="C78" s="14" t="str">
        <f>+'2020VDBX0029 MAY EXPENDITURES'!B167</f>
        <v>SAA to Implement: Generators ($750 x 4)</v>
      </c>
      <c r="D78" s="78">
        <f>+'2020VDBX0029 MAY EXPENDITURES'!F167</f>
        <v>3200</v>
      </c>
      <c r="E78" s="78">
        <f>+'2020VDBX0029 MAY EXPENDITURES'!G167</f>
        <v>0</v>
      </c>
      <c r="F78" s="10"/>
      <c r="G78" s="10"/>
      <c r="H78" s="10"/>
      <c r="I78" s="10"/>
      <c r="J78" s="10"/>
      <c r="K78" s="10"/>
      <c r="L78" s="10"/>
      <c r="M78" s="10"/>
      <c r="N78" s="10"/>
      <c r="O78" s="10"/>
      <c r="P78" s="10"/>
    </row>
    <row r="79" spans="1:16" ht="31.95" customHeight="1" x14ac:dyDescent="0.3">
      <c r="A79" s="28"/>
      <c r="B79" s="18"/>
      <c r="C79" s="14" t="str">
        <f>+'2020VDBX0029 MAY EXPENDITURES'!B168</f>
        <v>SAA to Implement: HEPA AIR FILTER TRACS ($2000 x 4)</v>
      </c>
      <c r="D79" s="78">
        <f>+'2020VDBX0029 MAY EXPENDITURES'!F168</f>
        <v>0</v>
      </c>
      <c r="E79" s="78">
        <f>+'2020VDBX0029 MAY EXPENDITURES'!G168</f>
        <v>7996.56</v>
      </c>
      <c r="F79" s="10"/>
      <c r="G79" s="10"/>
      <c r="H79" s="10"/>
      <c r="I79" s="10"/>
      <c r="J79" s="10"/>
      <c r="K79" s="10"/>
      <c r="L79" s="10"/>
      <c r="M79" s="10"/>
      <c r="N79" s="10"/>
      <c r="O79" s="10"/>
      <c r="P79" s="10"/>
    </row>
    <row r="80" spans="1:16" ht="33" customHeight="1" x14ac:dyDescent="0.3">
      <c r="A80" s="28"/>
      <c r="B80" s="18"/>
      <c r="C80" s="14" t="str">
        <f>+'2020VDBX0029 MAY EXPENDITURES'!B169</f>
        <v>SAA to Implement: Commercial Portable Pop-Up Tents  2 @ $1252</v>
      </c>
      <c r="D80" s="78">
        <f>+'2020VDBX0029 MAY EXPENDITURES'!F169</f>
        <v>999.96</v>
      </c>
      <c r="E80" s="78">
        <f>+'2020VDBX0029 MAY EXPENDITURES'!G169</f>
        <v>0</v>
      </c>
      <c r="F80" s="10"/>
      <c r="G80" s="10"/>
      <c r="H80" s="10"/>
      <c r="I80" s="10"/>
      <c r="J80" s="10"/>
      <c r="K80" s="10"/>
      <c r="L80" s="10"/>
      <c r="M80" s="10"/>
      <c r="N80" s="10"/>
      <c r="O80" s="10"/>
      <c r="P80" s="10"/>
    </row>
    <row r="81" spans="1:16" ht="53.25" customHeight="1" x14ac:dyDescent="0.3">
      <c r="A81" s="28"/>
      <c r="B81" s="18"/>
      <c r="C81" s="14" t="str">
        <f>+'2020VDBX0029 MAY EXPENDITURES'!B170</f>
        <v xml:space="preserve"> SAA to Implement:  Portable Washing Hand Station estimated at $1252.88 (rounded to nearest dollar) (2 Judiciary, 5 GPD, 2 BSP)</v>
      </c>
      <c r="D81" s="78">
        <f>+'2020VDBX0029 MAY EXPENDITURES'!F170</f>
        <v>9801</v>
      </c>
      <c r="E81" s="78">
        <f>+'2020VDBX0029 MAY EXPENDITURES'!G170</f>
        <v>0</v>
      </c>
      <c r="F81" s="10"/>
      <c r="G81" s="10"/>
      <c r="H81" s="10"/>
      <c r="I81" s="10"/>
      <c r="J81" s="10"/>
      <c r="K81" s="10"/>
      <c r="L81" s="10"/>
      <c r="M81" s="10"/>
      <c r="N81" s="10"/>
      <c r="O81" s="10"/>
      <c r="P81" s="10"/>
    </row>
    <row r="82" spans="1:16" ht="36" customHeight="1" x14ac:dyDescent="0.3">
      <c r="A82" s="28"/>
      <c r="B82" s="18"/>
      <c r="C82" s="14" t="str">
        <f>+'2020VDBX0029 MAY EXPENDITURES'!B171</f>
        <v>SAA to Implmnt: Infrared Thermometer with Automatic Sanitizer Dispenser @ $250 x 37</v>
      </c>
      <c r="D82" s="78">
        <f>+'2020VDBX0029 MAY EXPENDITURES'!F171</f>
        <v>3515</v>
      </c>
      <c r="E82" s="78">
        <f>+'2020VDBX0029 MAY EXPENDITURES'!G171</f>
        <v>148</v>
      </c>
      <c r="F82" s="10"/>
      <c r="G82" s="10"/>
      <c r="H82" s="10"/>
      <c r="I82" s="10"/>
      <c r="J82" s="10"/>
      <c r="K82" s="10"/>
      <c r="L82" s="10"/>
      <c r="M82" s="10"/>
      <c r="N82" s="10"/>
      <c r="O82" s="10"/>
      <c r="P82" s="10"/>
    </row>
    <row r="83" spans="1:16" ht="36" customHeight="1" x14ac:dyDescent="0.3">
      <c r="A83" s="28"/>
      <c r="B83" s="18"/>
      <c r="C83" s="14" t="str">
        <f>+'2020VDBX0029 MAY EXPENDITURES'!B172</f>
        <v>Administrative Cost: Hutch 13 1/2" Deep x 72" Wide and 341/4"</v>
      </c>
      <c r="D83" s="78">
        <f>+'2020VDBX0029 MAY EXPENDITURES'!F172</f>
        <v>0</v>
      </c>
      <c r="E83" s="78">
        <f>+'2020VDBX0029 MAY EXPENDITURES'!G172</f>
        <v>2080.04</v>
      </c>
      <c r="F83" s="10"/>
      <c r="G83" s="10"/>
      <c r="H83" s="10"/>
      <c r="I83" s="10"/>
      <c r="J83" s="10"/>
      <c r="K83" s="10"/>
      <c r="L83" s="10"/>
      <c r="M83" s="10"/>
      <c r="N83" s="10"/>
      <c r="O83" s="10"/>
      <c r="P83" s="10"/>
    </row>
    <row r="84" spans="1:16" ht="49.5" customHeight="1" x14ac:dyDescent="0.3">
      <c r="A84" s="28"/>
      <c r="B84" s="18"/>
      <c r="C84" s="14" t="str">
        <f>+'2020VDBX0029 MAY EXPENDITURES'!B178</f>
        <v>SAA to Implement: Ambulances outfitted with Emergency Accessories $452,200 ($113,050 x 4 ambulances).</v>
      </c>
      <c r="D84" s="78">
        <f>+'2020VDBX0029 MAY EXPENDITURES'!F178</f>
        <v>452200</v>
      </c>
      <c r="E84" s="78">
        <f>+'2020VDBX0029 MAY EXPENDITURES'!G178</f>
        <v>0</v>
      </c>
      <c r="F84" s="10"/>
      <c r="G84" s="10"/>
      <c r="H84" s="10"/>
      <c r="I84" s="10"/>
      <c r="J84" s="10"/>
      <c r="K84" s="10"/>
      <c r="L84" s="10"/>
      <c r="M84" s="10"/>
      <c r="N84" s="10"/>
      <c r="O84" s="10"/>
      <c r="P84" s="10"/>
    </row>
    <row r="85" spans="1:16" ht="49.5" customHeight="1" x14ac:dyDescent="0.3">
      <c r="A85" s="28"/>
      <c r="B85" s="18"/>
      <c r="C85" s="14" t="str">
        <f>+'2020VDBX0029 MAY EXPENDITURES'!B179</f>
        <v>SAA to Implement: 1 Emergency Command Vehicle with emergency accessories @ $82,987</v>
      </c>
      <c r="D85" s="78">
        <f>+'2020VDBX0029 MAY EXPENDITURES'!F179</f>
        <v>0</v>
      </c>
      <c r="E85" s="78">
        <f>+'2020VDBX0029 MAY EXPENDITURES'!G179</f>
        <v>82987</v>
      </c>
      <c r="F85" s="10"/>
      <c r="G85" s="10"/>
      <c r="H85" s="10"/>
      <c r="I85" s="10"/>
      <c r="J85" s="10"/>
      <c r="K85" s="10"/>
      <c r="L85" s="10"/>
      <c r="M85" s="10"/>
      <c r="N85" s="10"/>
      <c r="O85" s="10"/>
      <c r="P85" s="10"/>
    </row>
    <row r="86" spans="1:16" ht="34.5" customHeight="1" x14ac:dyDescent="0.3">
      <c r="A86" s="28"/>
      <c r="B86" s="18"/>
      <c r="C86" s="14" t="str">
        <f>+'2020VDBX0029 MAY EXPENDITURES'!B180</f>
        <v>SAA to Implement:  Sport Utility Vehicles with law enforcement package ( 4 ea @ $29,999)</v>
      </c>
      <c r="D86" s="78">
        <f>+'2020VDBX0029 MAY EXPENDITURES'!F180</f>
        <v>119996</v>
      </c>
      <c r="E86" s="78">
        <f>+'2020VDBX0029 MAY EXPENDITURES'!G180</f>
        <v>0</v>
      </c>
      <c r="F86" s="10"/>
      <c r="G86" s="10"/>
      <c r="H86" s="10"/>
      <c r="I86" s="10"/>
      <c r="J86" s="10"/>
      <c r="K86" s="10"/>
      <c r="L86" s="10"/>
      <c r="M86" s="10"/>
      <c r="N86" s="10"/>
      <c r="O86" s="10"/>
      <c r="P86" s="10"/>
    </row>
    <row r="87" spans="1:16" ht="51" customHeight="1" x14ac:dyDescent="0.3">
      <c r="A87" s="28"/>
      <c r="B87" s="18"/>
      <c r="C87" s="14" t="str">
        <f>+'2020VDBX0029 MAY EXPENDITURES'!B181</f>
        <v xml:space="preserve">SAA to Implement: 3 non-emergency transport vans - 2 for DOC and 1 for DYA ($60,450 x 3).     </v>
      </c>
      <c r="D87" s="78">
        <f>+'2020VDBX0029 MAY EXPENDITURES'!F181</f>
        <v>0</v>
      </c>
      <c r="E87" s="78">
        <f>+'2020VDBX0029 MAY EXPENDITURES'!G181</f>
        <v>121587</v>
      </c>
      <c r="F87" s="10"/>
      <c r="G87" s="10"/>
      <c r="H87" s="10"/>
      <c r="I87" s="10"/>
      <c r="J87" s="10"/>
      <c r="K87" s="10"/>
      <c r="L87" s="10"/>
      <c r="M87" s="10"/>
      <c r="N87" s="10"/>
      <c r="O87" s="10"/>
      <c r="P87" s="10"/>
    </row>
    <row r="88" spans="1:16" ht="66.75" customHeight="1" x14ac:dyDescent="0.3">
      <c r="A88" s="28"/>
      <c r="B88" s="18"/>
      <c r="C88" s="14" t="str">
        <f>+'2020VDBX0029 MAY EXPENDITURES'!B182</f>
        <v xml:space="preserve">SAA to Implement: 2 mid-sized Sport Utility Vehicles with law enforcement package for CQA and DoAg Conservation Unit ($40,000 x 2).     </v>
      </c>
      <c r="D88" s="78">
        <f>+'2020VDBX0029 MAY EXPENDITURES'!F182</f>
        <v>0</v>
      </c>
      <c r="E88" s="78">
        <f>+'2020VDBX0029 MAY EXPENDITURES'!G182</f>
        <v>92290</v>
      </c>
      <c r="F88" s="10"/>
      <c r="G88" s="10"/>
      <c r="H88" s="10"/>
      <c r="I88" s="10"/>
      <c r="J88" s="10"/>
      <c r="K88" s="10"/>
      <c r="L88" s="10"/>
      <c r="M88" s="10"/>
      <c r="N88" s="10"/>
      <c r="O88" s="10"/>
      <c r="P88" s="10"/>
    </row>
    <row r="89" spans="1:16" ht="77.25" customHeight="1" x14ac:dyDescent="0.3">
      <c r="A89" s="28"/>
      <c r="B89" s="18"/>
      <c r="C89" s="14" t="s">
        <v>83</v>
      </c>
      <c r="D89" s="78">
        <f>+'2020VDBX0029 MAY EXPENDITURES'!F184</f>
        <v>10866.41</v>
      </c>
      <c r="E89" s="78">
        <f>+'2020VDBX0029 MAY EXPENDITURES'!G184</f>
        <v>0</v>
      </c>
      <c r="F89" s="10"/>
      <c r="G89" s="10"/>
      <c r="H89" s="10"/>
      <c r="I89" s="10"/>
      <c r="J89" s="10"/>
      <c r="K89" s="10"/>
      <c r="L89" s="10"/>
      <c r="M89" s="10"/>
      <c r="N89" s="10"/>
      <c r="O89" s="10"/>
      <c r="P89" s="10"/>
    </row>
    <row r="90" spans="1:16" ht="17.25" customHeight="1" x14ac:dyDescent="0.3">
      <c r="A90" s="28"/>
      <c r="B90" s="18"/>
      <c r="C90" s="21" t="s">
        <v>127</v>
      </c>
      <c r="D90" s="19">
        <f>SUM(D21:D89)</f>
        <v>1299280.49</v>
      </c>
      <c r="E90" s="150">
        <f>SUM(E21:E89)</f>
        <v>933601.44000000018</v>
      </c>
      <c r="F90" s="10"/>
      <c r="G90" s="20"/>
      <c r="H90" s="10"/>
      <c r="I90" s="10"/>
      <c r="J90" s="10"/>
      <c r="K90" s="10"/>
      <c r="L90" s="10"/>
      <c r="M90" s="10"/>
      <c r="N90" s="10"/>
      <c r="O90" s="10"/>
      <c r="P90" s="10"/>
    </row>
    <row r="91" spans="1:16" ht="52.5" customHeight="1" x14ac:dyDescent="0.3">
      <c r="A91" s="29" t="s">
        <v>106</v>
      </c>
      <c r="B91" s="9" t="s">
        <v>107</v>
      </c>
      <c r="C91" s="32">
        <v>3</v>
      </c>
      <c r="E91" s="10"/>
      <c r="F91" s="10"/>
      <c r="G91" s="20"/>
      <c r="H91" s="10"/>
      <c r="I91" s="10"/>
      <c r="J91" s="10"/>
      <c r="K91" s="10"/>
      <c r="L91" s="10"/>
      <c r="M91" s="10"/>
      <c r="N91" s="10"/>
      <c r="O91" s="10"/>
      <c r="P91" s="10"/>
    </row>
    <row r="92" spans="1:16" ht="203.1" customHeight="1" x14ac:dyDescent="0.3">
      <c r="A92" s="8" t="s">
        <v>108</v>
      </c>
      <c r="B92" s="9" t="s">
        <v>109</v>
      </c>
      <c r="C92" s="9" t="s">
        <v>146</v>
      </c>
      <c r="D92" s="10"/>
      <c r="E92" s="10"/>
      <c r="F92" s="10"/>
      <c r="G92" s="10"/>
      <c r="H92" s="10"/>
      <c r="I92" s="10"/>
      <c r="J92" s="10"/>
      <c r="K92" s="10"/>
      <c r="L92" s="10"/>
      <c r="M92" s="10"/>
      <c r="N92" s="10"/>
      <c r="O92" s="10"/>
      <c r="P92" s="10"/>
    </row>
    <row r="93" spans="1:16" ht="15" customHeight="1" x14ac:dyDescent="0.3">
      <c r="A93" s="30"/>
      <c r="B93" s="30"/>
      <c r="C93" s="11"/>
    </row>
    <row r="94" spans="1:16" x14ac:dyDescent="0.3">
      <c r="A94" s="30"/>
      <c r="B94" s="30"/>
      <c r="C94" s="30"/>
    </row>
    <row r="95" spans="1:16" x14ac:dyDescent="0.3">
      <c r="B95" s="31"/>
    </row>
  </sheetData>
  <mergeCells count="11">
    <mergeCell ref="A14:B15"/>
    <mergeCell ref="A2:C2"/>
    <mergeCell ref="A3:C3"/>
    <mergeCell ref="A4:C4"/>
    <mergeCell ref="A13:C13"/>
    <mergeCell ref="A5:C5"/>
    <mergeCell ref="A6:B6"/>
    <mergeCell ref="A7:B7"/>
    <mergeCell ref="A8:B8"/>
    <mergeCell ref="A11:B11"/>
    <mergeCell ref="A12:C12"/>
  </mergeCells>
  <pageMargins left="0.45" right="0.45" top="0.75" bottom="0.75" header="0.3" footer="0.3"/>
  <pageSetup scale="7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61"/>
  <sheetViews>
    <sheetView tabSelected="1" topLeftCell="A38" zoomScale="106" zoomScaleNormal="106" workbookViewId="0">
      <selection activeCell="E184" sqref="E184"/>
    </sheetView>
  </sheetViews>
  <sheetFormatPr defaultRowHeight="14.4" x14ac:dyDescent="0.3"/>
  <cols>
    <col min="1" max="1" width="20" customWidth="1"/>
    <col min="2" max="2" width="34.6640625" customWidth="1"/>
    <col min="3" max="3" width="14.88671875" customWidth="1"/>
    <col min="4" max="4" width="17.109375" customWidth="1"/>
    <col min="5" max="5" width="17.6640625" customWidth="1"/>
    <col min="6" max="6" width="18" customWidth="1"/>
    <col min="7" max="7" width="20.109375" customWidth="1"/>
    <col min="8" max="8" width="17.109375" customWidth="1"/>
    <col min="9" max="9" width="25.33203125" customWidth="1"/>
    <col min="10" max="10" width="1.88671875" customWidth="1"/>
    <col min="11" max="11" width="19.33203125" customWidth="1"/>
    <col min="12" max="12" width="25.88671875" customWidth="1"/>
    <col min="13" max="13" width="26.6640625" customWidth="1"/>
  </cols>
  <sheetData>
    <row r="1" spans="1:17" ht="15.6" x14ac:dyDescent="0.3">
      <c r="A1" s="168" t="s">
        <v>0</v>
      </c>
      <c r="B1" s="168"/>
      <c r="C1" s="168"/>
      <c r="D1" s="168"/>
      <c r="E1" s="168"/>
      <c r="F1" s="168"/>
      <c r="G1" s="168"/>
      <c r="H1" s="168"/>
      <c r="I1" s="1"/>
      <c r="J1" s="2"/>
      <c r="K1" s="2"/>
      <c r="L1" s="2"/>
      <c r="M1" s="2"/>
    </row>
    <row r="2" spans="1:17" ht="15.6" x14ac:dyDescent="0.3">
      <c r="A2" s="168" t="s">
        <v>1</v>
      </c>
      <c r="B2" s="168"/>
      <c r="C2" s="168"/>
      <c r="D2" s="168"/>
      <c r="E2" s="168"/>
      <c r="F2" s="168"/>
      <c r="G2" s="168"/>
      <c r="H2" s="168"/>
      <c r="I2" s="1"/>
      <c r="J2" s="2"/>
      <c r="K2" s="2"/>
      <c r="L2" s="2"/>
      <c r="M2" s="2"/>
    </row>
    <row r="3" spans="1:17" ht="15.6" x14ac:dyDescent="0.3">
      <c r="A3" s="168" t="s">
        <v>172</v>
      </c>
      <c r="B3" s="168"/>
      <c r="C3" s="168"/>
      <c r="D3" s="168"/>
      <c r="E3" s="168"/>
      <c r="F3" s="168"/>
      <c r="G3" s="168"/>
      <c r="H3" s="168"/>
      <c r="I3" s="1"/>
      <c r="J3" s="2"/>
      <c r="K3" s="2"/>
      <c r="L3" s="2"/>
      <c r="M3" s="2"/>
    </row>
    <row r="4" spans="1:17" ht="15.6" x14ac:dyDescent="0.3">
      <c r="A4" s="169"/>
      <c r="B4" s="169"/>
      <c r="C4" s="169"/>
      <c r="D4" s="169"/>
      <c r="E4" s="169"/>
      <c r="F4" s="169"/>
      <c r="G4" s="169"/>
      <c r="H4" s="169"/>
      <c r="I4" s="1"/>
      <c r="J4" s="2"/>
      <c r="K4" s="2"/>
      <c r="L4" s="2"/>
      <c r="M4" s="2"/>
    </row>
    <row r="5" spans="1:17" ht="15.6" x14ac:dyDescent="0.3">
      <c r="A5" s="151" t="s">
        <v>2</v>
      </c>
      <c r="B5" s="165" t="s">
        <v>3</v>
      </c>
      <c r="C5" s="166"/>
      <c r="D5" s="166"/>
      <c r="E5" s="166"/>
      <c r="F5" s="166" t="s">
        <v>128</v>
      </c>
      <c r="G5" s="166"/>
      <c r="H5" s="164"/>
      <c r="I5" s="144"/>
      <c r="J5" s="2"/>
      <c r="K5" s="2"/>
      <c r="L5" s="2"/>
      <c r="M5" s="2"/>
    </row>
    <row r="6" spans="1:17" ht="21.6" customHeight="1" x14ac:dyDescent="0.3">
      <c r="A6" s="152" t="s">
        <v>4</v>
      </c>
      <c r="B6" s="165" t="s">
        <v>5</v>
      </c>
      <c r="C6" s="166"/>
      <c r="D6" s="166"/>
      <c r="E6" s="166"/>
      <c r="F6" s="166"/>
      <c r="G6" s="166"/>
      <c r="H6" s="164"/>
      <c r="I6" s="144"/>
      <c r="J6" s="2"/>
      <c r="K6" s="2"/>
      <c r="L6" s="2"/>
      <c r="M6" s="2"/>
    </row>
    <row r="7" spans="1:17" ht="19.5" customHeight="1" x14ac:dyDescent="0.3">
      <c r="A7" s="152" t="s">
        <v>6</v>
      </c>
      <c r="B7" s="163" t="s">
        <v>7</v>
      </c>
      <c r="C7" s="164"/>
      <c r="D7" s="165" t="s">
        <v>8</v>
      </c>
      <c r="E7" s="166"/>
      <c r="F7" s="166"/>
      <c r="G7" s="166"/>
      <c r="H7" s="164"/>
      <c r="I7" s="144"/>
      <c r="J7" s="2"/>
      <c r="K7" s="2"/>
      <c r="L7" s="2"/>
      <c r="M7" s="2"/>
    </row>
    <row r="8" spans="1:17" ht="27" customHeight="1" x14ac:dyDescent="0.3">
      <c r="A8" s="152" t="s">
        <v>9</v>
      </c>
      <c r="B8" s="153" t="s">
        <v>246</v>
      </c>
      <c r="C8" s="154"/>
      <c r="D8" s="154"/>
      <c r="E8" s="154"/>
      <c r="F8" s="154"/>
      <c r="G8" s="154"/>
      <c r="H8" s="154"/>
      <c r="I8" s="144"/>
      <c r="J8" s="2"/>
      <c r="K8" s="2"/>
      <c r="L8" s="2"/>
      <c r="M8" s="2"/>
    </row>
    <row r="9" spans="1:17" ht="15.6" x14ac:dyDescent="0.3">
      <c r="A9" s="145"/>
      <c r="B9" s="146"/>
      <c r="C9" s="147" t="s">
        <v>10</v>
      </c>
      <c r="D9" s="147" t="s">
        <v>11</v>
      </c>
      <c r="E9" s="147" t="s">
        <v>12</v>
      </c>
      <c r="F9" s="147" t="s">
        <v>13</v>
      </c>
      <c r="G9" s="147" t="s">
        <v>14</v>
      </c>
      <c r="H9" s="147" t="s">
        <v>14</v>
      </c>
      <c r="I9" s="144"/>
      <c r="J9" s="2"/>
      <c r="K9" s="2"/>
      <c r="L9" s="2"/>
      <c r="M9" s="2"/>
    </row>
    <row r="10" spans="1:17" ht="84" customHeight="1" x14ac:dyDescent="0.3">
      <c r="A10" s="148">
        <v>2020</v>
      </c>
      <c r="B10" s="149" t="s">
        <v>15</v>
      </c>
      <c r="C10" s="149" t="s">
        <v>16</v>
      </c>
      <c r="D10" s="149" t="s">
        <v>17</v>
      </c>
      <c r="E10" s="149" t="s">
        <v>168</v>
      </c>
      <c r="F10" s="149" t="s">
        <v>114</v>
      </c>
      <c r="G10" s="149" t="s">
        <v>18</v>
      </c>
      <c r="H10" s="149" t="s">
        <v>19</v>
      </c>
      <c r="I10" s="149" t="s">
        <v>245</v>
      </c>
      <c r="J10" s="2"/>
      <c r="K10" s="2"/>
      <c r="L10" s="2"/>
      <c r="M10" s="2"/>
    </row>
    <row r="11" spans="1:17" ht="46.95" customHeight="1" x14ac:dyDescent="0.3">
      <c r="A11" s="46" t="s">
        <v>20</v>
      </c>
      <c r="B11" s="106" t="s">
        <v>21</v>
      </c>
      <c r="C11" s="88">
        <v>48485</v>
      </c>
      <c r="D11" s="33">
        <v>34623.4</v>
      </c>
      <c r="E11" s="60">
        <v>3462.4</v>
      </c>
      <c r="F11" s="34">
        <f t="shared" ref="F11:F17" si="0">+D11+E11</f>
        <v>38085.800000000003</v>
      </c>
      <c r="G11" s="60">
        <v>0</v>
      </c>
      <c r="H11" s="34">
        <f t="shared" ref="H11:H17" si="1">+C11-F11-G11</f>
        <v>10399.199999999997</v>
      </c>
      <c r="I11" s="107" t="s">
        <v>247</v>
      </c>
      <c r="J11" s="3"/>
      <c r="K11" s="3"/>
      <c r="L11" s="2"/>
      <c r="M11" s="2"/>
      <c r="N11" s="7"/>
      <c r="O11" s="7"/>
      <c r="P11" s="7"/>
      <c r="Q11" s="7"/>
    </row>
    <row r="12" spans="1:17" ht="44.4" customHeight="1" x14ac:dyDescent="0.3">
      <c r="A12" s="51"/>
      <c r="B12" s="67" t="s">
        <v>22</v>
      </c>
      <c r="C12" s="89">
        <v>88030</v>
      </c>
      <c r="D12" s="52">
        <v>20659.2</v>
      </c>
      <c r="E12" s="57">
        <v>5164.8</v>
      </c>
      <c r="F12" s="53">
        <f t="shared" si="0"/>
        <v>25824</v>
      </c>
      <c r="G12" s="57">
        <v>0</v>
      </c>
      <c r="H12" s="53">
        <f t="shared" si="1"/>
        <v>62206</v>
      </c>
      <c r="I12" s="107" t="s">
        <v>248</v>
      </c>
      <c r="J12" s="3"/>
      <c r="L12" s="2"/>
      <c r="M12" s="2"/>
      <c r="N12" s="7"/>
      <c r="O12" s="7"/>
      <c r="P12" s="7"/>
      <c r="Q12" s="7"/>
    </row>
    <row r="13" spans="1:17" ht="27.6" x14ac:dyDescent="0.3">
      <c r="A13" s="46"/>
      <c r="B13" s="65" t="s">
        <v>23</v>
      </c>
      <c r="C13" s="88">
        <v>3525.6</v>
      </c>
      <c r="D13" s="33">
        <v>3525.6</v>
      </c>
      <c r="E13" s="60">
        <v>0</v>
      </c>
      <c r="F13" s="34">
        <f t="shared" si="0"/>
        <v>3525.6</v>
      </c>
      <c r="G13" s="60">
        <v>0</v>
      </c>
      <c r="H13" s="124">
        <f>+C13-F13-G13</f>
        <v>0</v>
      </c>
      <c r="I13" s="87"/>
      <c r="J13" s="3"/>
      <c r="K13" s="3"/>
      <c r="L13" s="2"/>
      <c r="M13" s="2"/>
      <c r="N13" s="7"/>
      <c r="O13" s="7"/>
      <c r="P13" s="7"/>
      <c r="Q13" s="7"/>
    </row>
    <row r="14" spans="1:17" ht="15.6" x14ac:dyDescent="0.3">
      <c r="A14" s="51"/>
      <c r="B14" s="64"/>
      <c r="C14" s="91"/>
      <c r="D14" s="49"/>
      <c r="E14" s="62"/>
      <c r="F14" s="50"/>
      <c r="G14" s="62"/>
      <c r="H14" s="50"/>
      <c r="I14" s="48"/>
      <c r="J14" s="3"/>
      <c r="K14" s="3"/>
      <c r="L14" s="2"/>
      <c r="M14" s="2"/>
      <c r="N14" s="7"/>
      <c r="O14" s="7"/>
      <c r="P14" s="7"/>
      <c r="Q14" s="7"/>
    </row>
    <row r="15" spans="1:17" ht="49.5" customHeight="1" x14ac:dyDescent="0.3">
      <c r="A15" s="46" t="s">
        <v>24</v>
      </c>
      <c r="B15" s="65" t="s">
        <v>25</v>
      </c>
      <c r="C15" s="88">
        <v>18929</v>
      </c>
      <c r="D15" s="33">
        <v>13408.94</v>
      </c>
      <c r="E15" s="60">
        <v>1391.14</v>
      </c>
      <c r="F15" s="34">
        <f t="shared" si="0"/>
        <v>14800.08</v>
      </c>
      <c r="G15" s="60">
        <v>0</v>
      </c>
      <c r="H15" s="34">
        <f t="shared" si="1"/>
        <v>4128.92</v>
      </c>
      <c r="I15" s="107" t="s">
        <v>250</v>
      </c>
      <c r="J15" s="3"/>
      <c r="L15" s="2"/>
      <c r="M15" s="2"/>
      <c r="N15" s="7"/>
      <c r="O15" s="7"/>
      <c r="P15" s="7"/>
      <c r="Q15" s="7"/>
    </row>
    <row r="16" spans="1:17" ht="45.75" customHeight="1" x14ac:dyDescent="0.3">
      <c r="A16" s="45"/>
      <c r="B16" s="63" t="s">
        <v>26</v>
      </c>
      <c r="C16" s="92">
        <v>35178</v>
      </c>
      <c r="D16" s="36">
        <v>7235.32</v>
      </c>
      <c r="E16" s="56">
        <v>1921</v>
      </c>
      <c r="F16" s="37">
        <f t="shared" si="0"/>
        <v>9156.32</v>
      </c>
      <c r="G16" s="56">
        <v>0</v>
      </c>
      <c r="H16" s="37">
        <f t="shared" si="1"/>
        <v>26021.68</v>
      </c>
      <c r="I16" s="107" t="s">
        <v>249</v>
      </c>
      <c r="J16" s="3"/>
      <c r="L16" s="2"/>
      <c r="M16" s="2"/>
      <c r="N16" s="7"/>
      <c r="O16" s="7"/>
      <c r="P16" s="7"/>
      <c r="Q16" s="7"/>
    </row>
    <row r="17" spans="1:17" ht="48" customHeight="1" x14ac:dyDescent="0.3">
      <c r="A17" s="46"/>
      <c r="B17" s="65" t="s">
        <v>27</v>
      </c>
      <c r="C17" s="88">
        <v>876.94</v>
      </c>
      <c r="D17" s="33">
        <v>876.94</v>
      </c>
      <c r="E17" s="60">
        <v>0</v>
      </c>
      <c r="F17" s="34">
        <f t="shared" si="0"/>
        <v>876.94</v>
      </c>
      <c r="G17" s="60">
        <v>0</v>
      </c>
      <c r="H17" s="34">
        <f t="shared" si="1"/>
        <v>0</v>
      </c>
      <c r="I17" s="87"/>
      <c r="J17" s="3"/>
      <c r="K17" s="3"/>
      <c r="L17" s="2"/>
      <c r="M17" s="2"/>
      <c r="N17" s="7"/>
      <c r="O17" s="7"/>
      <c r="P17" s="7"/>
      <c r="Q17" s="7"/>
    </row>
    <row r="18" spans="1:17" ht="15.6" x14ac:dyDescent="0.3">
      <c r="A18" s="54"/>
      <c r="B18" s="74"/>
      <c r="C18" s="75"/>
      <c r="D18" s="49"/>
      <c r="E18" s="49"/>
      <c r="F18" s="50"/>
      <c r="G18" s="49"/>
      <c r="H18" s="50"/>
      <c r="I18" s="69"/>
      <c r="J18" s="3"/>
      <c r="K18" s="3"/>
      <c r="L18" s="2"/>
      <c r="M18" s="2"/>
      <c r="N18" s="7"/>
      <c r="O18" s="7"/>
      <c r="P18" s="7"/>
      <c r="Q18" s="7"/>
    </row>
    <row r="19" spans="1:17" ht="32.4" customHeight="1" x14ac:dyDescent="0.3">
      <c r="A19" s="46" t="s">
        <v>28</v>
      </c>
      <c r="B19" s="65" t="s">
        <v>29</v>
      </c>
      <c r="C19" s="88">
        <v>3804</v>
      </c>
      <c r="D19" s="33">
        <v>0</v>
      </c>
      <c r="E19" s="60">
        <v>0</v>
      </c>
      <c r="F19" s="34">
        <f t="shared" ref="F19:F24" si="2">+D19+E19</f>
        <v>0</v>
      </c>
      <c r="G19" s="60">
        <v>0</v>
      </c>
      <c r="H19" s="34">
        <f t="shared" ref="H19:H25" si="3">+C19-F19-G19</f>
        <v>3804</v>
      </c>
      <c r="I19" s="48"/>
      <c r="J19" s="3"/>
      <c r="K19" s="3"/>
      <c r="L19" s="3"/>
      <c r="M19" s="3"/>
      <c r="N19" s="7"/>
      <c r="O19" s="7"/>
      <c r="P19" s="7"/>
      <c r="Q19" s="7"/>
    </row>
    <row r="20" spans="1:17" ht="19.95" customHeight="1" x14ac:dyDescent="0.3">
      <c r="A20" s="46"/>
      <c r="B20" s="65" t="s">
        <v>30</v>
      </c>
      <c r="C20" s="88">
        <v>3500</v>
      </c>
      <c r="D20" s="33">
        <v>0</v>
      </c>
      <c r="E20" s="60">
        <v>0</v>
      </c>
      <c r="F20" s="34">
        <f t="shared" si="2"/>
        <v>0</v>
      </c>
      <c r="G20" s="60">
        <v>0</v>
      </c>
      <c r="H20" s="34">
        <f t="shared" si="3"/>
        <v>3500</v>
      </c>
      <c r="I20" s="48"/>
      <c r="J20" s="3"/>
      <c r="K20" s="3"/>
      <c r="L20" s="3"/>
      <c r="M20" s="3"/>
      <c r="N20" s="7"/>
      <c r="O20" s="7"/>
      <c r="P20" s="7"/>
      <c r="Q20" s="7"/>
    </row>
    <row r="21" spans="1:17" ht="63" customHeight="1" x14ac:dyDescent="0.3">
      <c r="A21" s="45"/>
      <c r="B21" s="63" t="s">
        <v>31</v>
      </c>
      <c r="C21" s="92">
        <v>28800</v>
      </c>
      <c r="D21" s="36">
        <v>2300</v>
      </c>
      <c r="E21" s="56">
        <v>0</v>
      </c>
      <c r="F21" s="37">
        <f t="shared" si="2"/>
        <v>2300</v>
      </c>
      <c r="G21" s="56">
        <v>0</v>
      </c>
      <c r="H21" s="37">
        <f t="shared" si="3"/>
        <v>26500</v>
      </c>
      <c r="I21" s="63" t="s">
        <v>32</v>
      </c>
      <c r="J21" s="3"/>
      <c r="K21" s="3"/>
      <c r="L21" s="3"/>
      <c r="M21" s="3"/>
      <c r="N21" s="7"/>
      <c r="O21" s="7"/>
      <c r="P21" s="7"/>
      <c r="Q21" s="7"/>
    </row>
    <row r="22" spans="1:17" ht="57.6" customHeight="1" x14ac:dyDescent="0.3">
      <c r="A22" s="45"/>
      <c r="B22" s="63" t="s">
        <v>192</v>
      </c>
      <c r="C22" s="126">
        <v>2100</v>
      </c>
      <c r="D22" s="36">
        <v>184</v>
      </c>
      <c r="E22" s="56">
        <v>406</v>
      </c>
      <c r="F22" s="37">
        <f t="shared" si="2"/>
        <v>590</v>
      </c>
      <c r="G22" s="56">
        <v>644</v>
      </c>
      <c r="H22" s="37">
        <f>+C22-F22-G22</f>
        <v>866</v>
      </c>
      <c r="I22" s="63" t="s">
        <v>169</v>
      </c>
      <c r="J22" s="3"/>
      <c r="K22" s="3"/>
      <c r="L22" s="3"/>
      <c r="M22" s="3"/>
      <c r="N22" s="7"/>
      <c r="O22" s="7"/>
      <c r="P22" s="7"/>
      <c r="Q22" s="7"/>
    </row>
    <row r="23" spans="1:17" ht="75.599999999999994" customHeight="1" x14ac:dyDescent="0.3">
      <c r="A23" s="54"/>
      <c r="B23" s="64"/>
      <c r="C23" s="127"/>
      <c r="D23" s="49"/>
      <c r="E23" s="62"/>
      <c r="F23" s="50"/>
      <c r="G23" s="62"/>
      <c r="H23" s="50"/>
      <c r="I23" s="64" t="s">
        <v>251</v>
      </c>
      <c r="J23" s="3"/>
      <c r="K23" s="3"/>
      <c r="L23" s="3"/>
      <c r="M23" s="3"/>
      <c r="N23" s="7"/>
      <c r="O23" s="7"/>
      <c r="P23" s="7"/>
      <c r="Q23" s="7"/>
    </row>
    <row r="24" spans="1:17" ht="45.6" customHeight="1" x14ac:dyDescent="0.3">
      <c r="A24" s="54"/>
      <c r="B24" s="64" t="s">
        <v>33</v>
      </c>
      <c r="C24" s="91">
        <v>200000</v>
      </c>
      <c r="D24" s="49">
        <v>0</v>
      </c>
      <c r="E24" s="62">
        <v>0</v>
      </c>
      <c r="F24" s="50">
        <f t="shared" si="2"/>
        <v>0</v>
      </c>
      <c r="G24" s="62">
        <v>0</v>
      </c>
      <c r="H24" s="50">
        <f t="shared" si="3"/>
        <v>200000</v>
      </c>
      <c r="I24" s="136"/>
      <c r="J24" s="3"/>
      <c r="K24" s="3"/>
      <c r="L24" s="3"/>
      <c r="M24" s="3"/>
      <c r="N24" s="7"/>
      <c r="O24" s="7"/>
      <c r="P24" s="7"/>
      <c r="Q24" s="7"/>
    </row>
    <row r="25" spans="1:17" ht="41.4" x14ac:dyDescent="0.3">
      <c r="A25" s="46"/>
      <c r="B25" s="65" t="s">
        <v>173</v>
      </c>
      <c r="C25" s="88">
        <v>249075.46</v>
      </c>
      <c r="D25" s="33">
        <v>0</v>
      </c>
      <c r="E25" s="33">
        <v>0</v>
      </c>
      <c r="F25" s="34">
        <f>+D25+E25</f>
        <v>0</v>
      </c>
      <c r="G25" s="33">
        <v>0</v>
      </c>
      <c r="H25" s="34">
        <f t="shared" si="3"/>
        <v>249075.46</v>
      </c>
      <c r="I25" s="136"/>
      <c r="J25" s="3"/>
      <c r="K25" s="3"/>
      <c r="L25" s="3"/>
      <c r="M25" s="3"/>
      <c r="N25" s="7"/>
      <c r="O25" s="7"/>
      <c r="P25" s="7"/>
      <c r="Q25" s="7"/>
    </row>
    <row r="26" spans="1:17" ht="15.6" x14ac:dyDescent="0.3">
      <c r="A26" s="46"/>
      <c r="B26" s="65"/>
      <c r="C26" s="88"/>
      <c r="D26" s="33"/>
      <c r="E26" s="33"/>
      <c r="F26" s="34"/>
      <c r="G26" s="33"/>
      <c r="H26" s="34"/>
      <c r="I26" s="48"/>
      <c r="J26" s="3"/>
      <c r="K26" s="3"/>
      <c r="L26" s="3"/>
      <c r="M26" s="3"/>
      <c r="N26" s="7"/>
      <c r="O26" s="7"/>
      <c r="P26" s="7"/>
      <c r="Q26" s="7"/>
    </row>
    <row r="27" spans="1:17" ht="27.6" x14ac:dyDescent="0.3">
      <c r="A27" s="46" t="s">
        <v>34</v>
      </c>
      <c r="B27" s="58"/>
      <c r="C27" s="59"/>
      <c r="D27" s="33"/>
      <c r="E27" s="60"/>
      <c r="F27" s="34"/>
      <c r="G27" s="60"/>
      <c r="H27" s="34"/>
      <c r="I27" s="48"/>
      <c r="J27" s="3"/>
      <c r="K27" s="3"/>
      <c r="L27" s="3"/>
      <c r="M27" s="3"/>
      <c r="N27" s="7"/>
      <c r="O27" s="7"/>
      <c r="P27" s="7"/>
      <c r="Q27" s="7"/>
    </row>
    <row r="28" spans="1:17" ht="28.95" customHeight="1" x14ac:dyDescent="0.3">
      <c r="A28" s="46"/>
      <c r="B28" s="58" t="s">
        <v>35</v>
      </c>
      <c r="C28" s="59">
        <v>0</v>
      </c>
      <c r="D28" s="33">
        <v>0</v>
      </c>
      <c r="E28" s="60">
        <v>0</v>
      </c>
      <c r="F28" s="34">
        <f t="shared" ref="F28:F49" si="4">+D28+E28</f>
        <v>0</v>
      </c>
      <c r="G28" s="60">
        <v>0</v>
      </c>
      <c r="H28" s="34">
        <f t="shared" ref="H28:H58" si="5">+C28-F28-G28</f>
        <v>0</v>
      </c>
      <c r="I28" s="48"/>
      <c r="J28" s="3"/>
      <c r="K28" s="3"/>
      <c r="L28" s="3"/>
      <c r="M28" s="3"/>
      <c r="N28" s="7"/>
      <c r="O28" s="7"/>
      <c r="P28" s="7"/>
      <c r="Q28" s="7"/>
    </row>
    <row r="29" spans="1:17" ht="31.95" customHeight="1" x14ac:dyDescent="0.3">
      <c r="A29" s="46"/>
      <c r="B29" s="58" t="s">
        <v>36</v>
      </c>
      <c r="C29" s="59">
        <v>0</v>
      </c>
      <c r="D29" s="33">
        <v>0</v>
      </c>
      <c r="E29" s="60">
        <v>0</v>
      </c>
      <c r="F29" s="34">
        <f t="shared" si="4"/>
        <v>0</v>
      </c>
      <c r="G29" s="60">
        <v>0</v>
      </c>
      <c r="H29" s="34">
        <f t="shared" si="5"/>
        <v>0</v>
      </c>
      <c r="I29" s="48"/>
      <c r="J29" s="3"/>
      <c r="K29" s="3"/>
      <c r="L29" s="3"/>
      <c r="M29" s="3"/>
      <c r="N29" s="7"/>
      <c r="O29" s="7"/>
      <c r="P29" s="7"/>
      <c r="Q29" s="7"/>
    </row>
    <row r="30" spans="1:17" ht="28.95" customHeight="1" x14ac:dyDescent="0.3">
      <c r="A30" s="46"/>
      <c r="B30" s="58" t="s">
        <v>37</v>
      </c>
      <c r="C30" s="59">
        <v>0</v>
      </c>
      <c r="D30" s="33">
        <v>0</v>
      </c>
      <c r="E30" s="60">
        <v>0</v>
      </c>
      <c r="F30" s="34">
        <f t="shared" si="4"/>
        <v>0</v>
      </c>
      <c r="G30" s="60">
        <v>0</v>
      </c>
      <c r="H30" s="34">
        <f t="shared" si="5"/>
        <v>0</v>
      </c>
      <c r="I30" s="48"/>
      <c r="J30" s="3"/>
      <c r="K30" s="3"/>
      <c r="L30" s="3"/>
      <c r="M30" s="3"/>
      <c r="N30" s="7"/>
      <c r="O30" s="7"/>
      <c r="P30" s="7"/>
      <c r="Q30" s="7"/>
    </row>
    <row r="31" spans="1:17" ht="31.95" customHeight="1" x14ac:dyDescent="0.3">
      <c r="A31" s="46"/>
      <c r="B31" s="58" t="s">
        <v>38</v>
      </c>
      <c r="C31" s="59">
        <v>0</v>
      </c>
      <c r="D31" s="33">
        <v>0</v>
      </c>
      <c r="E31" s="60">
        <v>0</v>
      </c>
      <c r="F31" s="34">
        <f t="shared" si="4"/>
        <v>0</v>
      </c>
      <c r="G31" s="60">
        <v>0</v>
      </c>
      <c r="H31" s="34">
        <f t="shared" si="5"/>
        <v>0</v>
      </c>
      <c r="I31" s="48"/>
      <c r="J31" s="3"/>
      <c r="K31" s="3"/>
      <c r="L31" s="3"/>
      <c r="M31" s="3"/>
      <c r="N31" s="7"/>
      <c r="O31" s="7"/>
      <c r="P31" s="7"/>
      <c r="Q31" s="7"/>
    </row>
    <row r="32" spans="1:17" ht="35.4" customHeight="1" x14ac:dyDescent="0.3">
      <c r="A32" s="46"/>
      <c r="B32" s="58" t="s">
        <v>39</v>
      </c>
      <c r="C32" s="59">
        <v>0</v>
      </c>
      <c r="D32" s="33">
        <v>0</v>
      </c>
      <c r="E32" s="60">
        <v>0</v>
      </c>
      <c r="F32" s="34">
        <f t="shared" si="4"/>
        <v>0</v>
      </c>
      <c r="G32" s="60">
        <v>0</v>
      </c>
      <c r="H32" s="34">
        <f t="shared" si="5"/>
        <v>0</v>
      </c>
      <c r="I32" s="48"/>
      <c r="J32" s="3"/>
      <c r="K32" s="3"/>
      <c r="L32" s="3"/>
      <c r="M32" s="3"/>
      <c r="N32" s="7"/>
      <c r="O32" s="7"/>
      <c r="P32" s="7"/>
      <c r="Q32" s="7"/>
    </row>
    <row r="33" spans="1:17" ht="32.4" customHeight="1" x14ac:dyDescent="0.3">
      <c r="A33" s="46"/>
      <c r="B33" s="58" t="s">
        <v>40</v>
      </c>
      <c r="C33" s="59">
        <v>0</v>
      </c>
      <c r="D33" s="33">
        <v>0</v>
      </c>
      <c r="E33" s="60">
        <v>0</v>
      </c>
      <c r="F33" s="34">
        <f t="shared" si="4"/>
        <v>0</v>
      </c>
      <c r="G33" s="60">
        <v>0</v>
      </c>
      <c r="H33" s="34">
        <f t="shared" si="5"/>
        <v>0</v>
      </c>
      <c r="I33" s="48"/>
      <c r="J33" s="3"/>
      <c r="K33" s="3"/>
      <c r="L33" s="3"/>
      <c r="M33" s="3"/>
      <c r="N33" s="7"/>
      <c r="O33" s="7"/>
      <c r="P33" s="7"/>
      <c r="Q33" s="7"/>
    </row>
    <row r="34" spans="1:17" ht="30.6" customHeight="1" x14ac:dyDescent="0.3">
      <c r="A34" s="46"/>
      <c r="B34" s="58" t="s">
        <v>41</v>
      </c>
      <c r="C34" s="59">
        <v>0</v>
      </c>
      <c r="D34" s="33">
        <v>0</v>
      </c>
      <c r="E34" s="60">
        <v>0</v>
      </c>
      <c r="F34" s="34">
        <f t="shared" si="4"/>
        <v>0</v>
      </c>
      <c r="G34" s="60">
        <v>0</v>
      </c>
      <c r="H34" s="34">
        <f t="shared" si="5"/>
        <v>0</v>
      </c>
      <c r="I34" s="48"/>
      <c r="J34" s="3"/>
      <c r="K34" s="3"/>
      <c r="L34" s="3"/>
      <c r="M34" s="3"/>
      <c r="N34" s="7"/>
      <c r="O34" s="7"/>
      <c r="P34" s="7"/>
      <c r="Q34" s="7"/>
    </row>
    <row r="35" spans="1:17" ht="31.95" customHeight="1" x14ac:dyDescent="0.3">
      <c r="A35" s="46"/>
      <c r="B35" s="58" t="s">
        <v>42</v>
      </c>
      <c r="C35" s="59">
        <v>500</v>
      </c>
      <c r="D35" s="33">
        <v>0</v>
      </c>
      <c r="E35" s="60">
        <v>0</v>
      </c>
      <c r="F35" s="34">
        <f t="shared" si="4"/>
        <v>0</v>
      </c>
      <c r="G35" s="60">
        <v>0</v>
      </c>
      <c r="H35" s="34">
        <f t="shared" si="5"/>
        <v>500</v>
      </c>
      <c r="I35" s="48"/>
      <c r="J35" s="3"/>
      <c r="K35" s="3"/>
      <c r="L35" s="3"/>
      <c r="M35" s="3"/>
      <c r="N35" s="7"/>
      <c r="O35" s="7"/>
      <c r="P35" s="7"/>
      <c r="Q35" s="7"/>
    </row>
    <row r="36" spans="1:17" ht="21" customHeight="1" x14ac:dyDescent="0.3">
      <c r="A36" s="46"/>
      <c r="B36" s="58" t="s">
        <v>43</v>
      </c>
      <c r="C36" s="59">
        <v>0</v>
      </c>
      <c r="D36" s="33">
        <v>0</v>
      </c>
      <c r="E36" s="60">
        <v>0</v>
      </c>
      <c r="F36" s="34">
        <f t="shared" si="4"/>
        <v>0</v>
      </c>
      <c r="G36" s="60">
        <v>0</v>
      </c>
      <c r="H36" s="34">
        <v>0</v>
      </c>
      <c r="I36" s="48"/>
      <c r="J36" s="3"/>
      <c r="K36" s="3"/>
      <c r="L36" s="3"/>
      <c r="M36" s="3"/>
      <c r="N36" s="7"/>
      <c r="O36" s="7"/>
      <c r="P36" s="7"/>
      <c r="Q36" s="7"/>
    </row>
    <row r="37" spans="1:17" ht="31.95" customHeight="1" x14ac:dyDescent="0.3">
      <c r="A37" s="46"/>
      <c r="B37" s="58" t="s">
        <v>44</v>
      </c>
      <c r="C37" s="59">
        <v>1650</v>
      </c>
      <c r="D37" s="33">
        <v>0</v>
      </c>
      <c r="E37" s="60">
        <v>0</v>
      </c>
      <c r="F37" s="34">
        <f t="shared" si="4"/>
        <v>0</v>
      </c>
      <c r="G37" s="60">
        <v>0</v>
      </c>
      <c r="H37" s="34">
        <f t="shared" si="5"/>
        <v>1650</v>
      </c>
      <c r="I37" s="48"/>
      <c r="J37" s="3"/>
      <c r="K37" s="3"/>
      <c r="L37" s="3"/>
      <c r="M37" s="3"/>
      <c r="N37" s="7"/>
      <c r="O37" s="7"/>
      <c r="P37" s="7"/>
      <c r="Q37" s="7"/>
    </row>
    <row r="38" spans="1:17" ht="30" customHeight="1" x14ac:dyDescent="0.3">
      <c r="A38" s="46"/>
      <c r="B38" s="58" t="s">
        <v>45</v>
      </c>
      <c r="C38" s="59">
        <v>735</v>
      </c>
      <c r="D38" s="33">
        <v>248</v>
      </c>
      <c r="E38" s="60">
        <v>0</v>
      </c>
      <c r="F38" s="34">
        <f t="shared" si="4"/>
        <v>248</v>
      </c>
      <c r="G38" s="60">
        <v>0</v>
      </c>
      <c r="H38" s="34">
        <f t="shared" si="5"/>
        <v>487</v>
      </c>
      <c r="I38" s="65" t="s">
        <v>154</v>
      </c>
      <c r="J38" s="3"/>
      <c r="K38" s="136"/>
      <c r="L38" s="170"/>
      <c r="M38" s="170"/>
      <c r="N38" s="7"/>
      <c r="O38" s="7"/>
      <c r="P38" s="7"/>
      <c r="Q38" s="7"/>
    </row>
    <row r="39" spans="1:17" ht="30.75" customHeight="1" x14ac:dyDescent="0.3">
      <c r="A39" s="46"/>
      <c r="B39" s="93" t="s">
        <v>46</v>
      </c>
      <c r="C39" s="59">
        <v>175</v>
      </c>
      <c r="D39" s="33">
        <v>0</v>
      </c>
      <c r="E39" s="60">
        <v>0</v>
      </c>
      <c r="F39" s="34">
        <f t="shared" si="4"/>
        <v>0</v>
      </c>
      <c r="G39" s="60">
        <v>0</v>
      </c>
      <c r="H39" s="34">
        <f t="shared" si="5"/>
        <v>175</v>
      </c>
      <c r="I39" s="48"/>
      <c r="J39" s="3"/>
      <c r="K39" s="3"/>
      <c r="L39" s="3"/>
      <c r="M39" s="3"/>
      <c r="N39" s="7"/>
      <c r="O39" s="7"/>
      <c r="P39" s="7"/>
      <c r="Q39" s="7"/>
    </row>
    <row r="40" spans="1:17" ht="27.6" x14ac:dyDescent="0.3">
      <c r="A40" s="45"/>
      <c r="B40" s="58" t="s">
        <v>47</v>
      </c>
      <c r="C40" s="59">
        <v>423.96</v>
      </c>
      <c r="D40" s="33">
        <v>0</v>
      </c>
      <c r="E40" s="60">
        <v>0</v>
      </c>
      <c r="F40" s="34">
        <f t="shared" si="4"/>
        <v>0</v>
      </c>
      <c r="G40" s="60">
        <v>0</v>
      </c>
      <c r="H40" s="34">
        <f t="shared" si="5"/>
        <v>423.96</v>
      </c>
      <c r="I40" s="48"/>
      <c r="J40" s="3"/>
      <c r="K40" s="3"/>
      <c r="L40" s="136"/>
      <c r="M40" s="136"/>
      <c r="N40" s="7"/>
      <c r="O40" s="7"/>
      <c r="P40" s="7"/>
      <c r="Q40" s="7"/>
    </row>
    <row r="41" spans="1:17" ht="31.95" customHeight="1" x14ac:dyDescent="0.3">
      <c r="A41" s="45"/>
      <c r="B41" s="108" t="s">
        <v>48</v>
      </c>
      <c r="C41" s="61">
        <v>100</v>
      </c>
      <c r="D41" s="36">
        <v>44</v>
      </c>
      <c r="E41" s="56">
        <v>0</v>
      </c>
      <c r="F41" s="37">
        <f>+D41+E41</f>
        <v>44</v>
      </c>
      <c r="G41" s="56">
        <v>0</v>
      </c>
      <c r="H41" s="37">
        <f t="shared" si="5"/>
        <v>56</v>
      </c>
      <c r="I41" s="65" t="s">
        <v>135</v>
      </c>
      <c r="J41" s="4"/>
      <c r="K41" s="84"/>
      <c r="L41" s="3"/>
      <c r="M41" s="3"/>
      <c r="N41" s="7"/>
      <c r="O41" s="7"/>
      <c r="P41" s="7"/>
      <c r="Q41" s="7"/>
    </row>
    <row r="42" spans="1:17" ht="31.95" customHeight="1" x14ac:dyDescent="0.3">
      <c r="A42" s="54"/>
      <c r="B42" s="58" t="s">
        <v>49</v>
      </c>
      <c r="C42" s="59">
        <v>100</v>
      </c>
      <c r="D42" s="33">
        <v>0</v>
      </c>
      <c r="E42" s="60">
        <v>0</v>
      </c>
      <c r="F42" s="34">
        <f t="shared" si="4"/>
        <v>0</v>
      </c>
      <c r="G42" s="60">
        <v>0</v>
      </c>
      <c r="H42" s="34">
        <f t="shared" si="5"/>
        <v>100</v>
      </c>
      <c r="I42" s="109"/>
      <c r="J42" s="3"/>
      <c r="K42" s="3"/>
      <c r="L42" s="3"/>
      <c r="M42" s="3"/>
      <c r="N42" s="7"/>
      <c r="O42" s="7"/>
      <c r="P42" s="7"/>
      <c r="Q42" s="7"/>
    </row>
    <row r="43" spans="1:17" ht="42" customHeight="1" x14ac:dyDescent="0.3">
      <c r="A43" s="46"/>
      <c r="B43" s="58" t="s">
        <v>50</v>
      </c>
      <c r="C43" s="59">
        <v>900</v>
      </c>
      <c r="D43" s="33">
        <v>0</v>
      </c>
      <c r="E43" s="60">
        <v>0</v>
      </c>
      <c r="F43" s="34">
        <f t="shared" si="4"/>
        <v>0</v>
      </c>
      <c r="G43" s="60">
        <v>0</v>
      </c>
      <c r="H43" s="34">
        <f t="shared" si="5"/>
        <v>900</v>
      </c>
      <c r="I43" s="48"/>
      <c r="J43" s="3"/>
      <c r="K43" s="3"/>
      <c r="L43" s="3"/>
      <c r="M43" s="3"/>
      <c r="N43" s="7"/>
      <c r="O43" s="7"/>
      <c r="P43" s="7"/>
      <c r="Q43" s="7"/>
    </row>
    <row r="44" spans="1:17" ht="46.95" customHeight="1" x14ac:dyDescent="0.3">
      <c r="A44" s="46"/>
      <c r="B44" s="58" t="s">
        <v>51</v>
      </c>
      <c r="C44" s="59">
        <v>360</v>
      </c>
      <c r="D44" s="33">
        <v>0</v>
      </c>
      <c r="E44" s="60">
        <v>0</v>
      </c>
      <c r="F44" s="34">
        <f t="shared" si="4"/>
        <v>0</v>
      </c>
      <c r="G44" s="60">
        <v>0</v>
      </c>
      <c r="H44" s="34">
        <f t="shared" si="5"/>
        <v>360</v>
      </c>
      <c r="I44" s="48"/>
      <c r="J44" s="3"/>
      <c r="K44" s="3"/>
      <c r="L44" s="3"/>
      <c r="M44" s="3"/>
      <c r="N44" s="7"/>
      <c r="O44" s="7"/>
      <c r="P44" s="7"/>
      <c r="Q44" s="7"/>
    </row>
    <row r="45" spans="1:17" ht="33" customHeight="1" x14ac:dyDescent="0.3">
      <c r="A45" s="46"/>
      <c r="B45" s="58" t="s">
        <v>52</v>
      </c>
      <c r="C45" s="59">
        <v>140</v>
      </c>
      <c r="D45" s="33">
        <v>220</v>
      </c>
      <c r="E45" s="60">
        <v>0</v>
      </c>
      <c r="F45" s="34">
        <f t="shared" si="4"/>
        <v>220</v>
      </c>
      <c r="G45" s="60">
        <v>0</v>
      </c>
      <c r="H45" s="34">
        <f t="shared" si="5"/>
        <v>-80</v>
      </c>
      <c r="I45" s="65" t="s">
        <v>142</v>
      </c>
      <c r="J45" s="3"/>
      <c r="K45" s="3"/>
      <c r="L45" s="3"/>
      <c r="M45" s="3"/>
      <c r="N45" s="7"/>
      <c r="O45" s="7"/>
      <c r="P45" s="7"/>
      <c r="Q45" s="7"/>
    </row>
    <row r="46" spans="1:17" ht="29.4" customHeight="1" x14ac:dyDescent="0.3">
      <c r="A46" s="46"/>
      <c r="B46" s="58" t="s">
        <v>53</v>
      </c>
      <c r="C46" s="59">
        <v>210</v>
      </c>
      <c r="D46" s="33">
        <v>0</v>
      </c>
      <c r="E46" s="60">
        <v>0</v>
      </c>
      <c r="F46" s="34">
        <v>0</v>
      </c>
      <c r="G46" s="60">
        <v>0</v>
      </c>
      <c r="H46" s="34">
        <f t="shared" si="5"/>
        <v>210</v>
      </c>
      <c r="I46" s="87"/>
      <c r="J46" s="3"/>
      <c r="K46" s="3"/>
      <c r="L46" s="3"/>
      <c r="M46" s="3"/>
      <c r="N46" s="7"/>
      <c r="O46" s="7"/>
      <c r="P46" s="7"/>
      <c r="Q46" s="7"/>
    </row>
    <row r="47" spans="1:17" ht="31.2" customHeight="1" x14ac:dyDescent="0.3">
      <c r="A47" s="46"/>
      <c r="B47" s="58" t="s">
        <v>54</v>
      </c>
      <c r="C47" s="59">
        <v>96</v>
      </c>
      <c r="D47" s="33">
        <v>0</v>
      </c>
      <c r="E47" s="60">
        <v>0</v>
      </c>
      <c r="F47" s="34">
        <f t="shared" si="4"/>
        <v>0</v>
      </c>
      <c r="G47" s="60">
        <v>0</v>
      </c>
      <c r="H47" s="34">
        <f t="shared" si="5"/>
        <v>96</v>
      </c>
      <c r="I47" s="48"/>
      <c r="J47" s="3"/>
      <c r="K47" s="3"/>
      <c r="L47" s="3"/>
      <c r="M47" s="3"/>
      <c r="N47" s="7"/>
      <c r="O47" s="7"/>
      <c r="P47" s="7"/>
      <c r="Q47" s="7"/>
    </row>
    <row r="48" spans="1:17" ht="31.2" customHeight="1" x14ac:dyDescent="0.3">
      <c r="A48" s="45"/>
      <c r="B48" s="55" t="s">
        <v>55</v>
      </c>
      <c r="C48" s="61">
        <v>90</v>
      </c>
      <c r="D48" s="36">
        <v>0</v>
      </c>
      <c r="E48" s="56">
        <v>0</v>
      </c>
      <c r="F48" s="37">
        <f t="shared" si="4"/>
        <v>0</v>
      </c>
      <c r="G48" s="56">
        <v>0</v>
      </c>
      <c r="H48" s="37">
        <f t="shared" si="5"/>
        <v>90</v>
      </c>
      <c r="I48" s="48"/>
      <c r="J48" s="3"/>
      <c r="K48" s="3"/>
      <c r="L48" s="3"/>
      <c r="M48" s="3"/>
      <c r="N48" s="7"/>
      <c r="O48" s="7"/>
      <c r="P48" s="7"/>
      <c r="Q48" s="7"/>
    </row>
    <row r="49" spans="1:17" ht="102" customHeight="1" x14ac:dyDescent="0.3">
      <c r="A49" s="45"/>
      <c r="B49" s="55" t="s">
        <v>94</v>
      </c>
      <c r="C49" s="110">
        <v>270000</v>
      </c>
      <c r="D49" s="36">
        <v>152388</v>
      </c>
      <c r="E49" s="111">
        <v>76512</v>
      </c>
      <c r="F49" s="37">
        <f t="shared" si="4"/>
        <v>228900</v>
      </c>
      <c r="G49" s="111">
        <v>0</v>
      </c>
      <c r="H49" s="37">
        <f t="shared" si="5"/>
        <v>41100</v>
      </c>
      <c r="I49" s="132" t="s">
        <v>158</v>
      </c>
      <c r="J49" s="5"/>
      <c r="K49" s="80"/>
      <c r="L49" s="136"/>
      <c r="M49" s="3"/>
      <c r="N49" s="7"/>
      <c r="O49" s="7"/>
      <c r="P49" s="7"/>
      <c r="Q49" s="7"/>
    </row>
    <row r="50" spans="1:17" ht="34.200000000000003" customHeight="1" x14ac:dyDescent="0.3">
      <c r="A50" s="51"/>
      <c r="B50" s="112"/>
      <c r="C50" s="113"/>
      <c r="D50" s="52"/>
      <c r="E50" s="114"/>
      <c r="F50" s="53"/>
      <c r="G50" s="114"/>
      <c r="H50" s="53"/>
      <c r="I50" s="86" t="s">
        <v>159</v>
      </c>
      <c r="J50" s="4"/>
      <c r="K50" s="4"/>
      <c r="L50" s="4"/>
      <c r="M50" s="3"/>
      <c r="N50" s="7"/>
      <c r="O50" s="7"/>
      <c r="P50" s="7"/>
      <c r="Q50" s="7"/>
    </row>
    <row r="51" spans="1:17" ht="86.4" x14ac:dyDescent="0.3">
      <c r="A51" s="51"/>
      <c r="B51" s="112"/>
      <c r="C51" s="113"/>
      <c r="D51" s="52"/>
      <c r="E51" s="114"/>
      <c r="F51" s="53"/>
      <c r="G51" s="114"/>
      <c r="H51" s="53"/>
      <c r="I51" s="133" t="s">
        <v>160</v>
      </c>
      <c r="J51" s="4"/>
      <c r="K51" s="4"/>
      <c r="L51" s="4"/>
      <c r="M51" s="3"/>
      <c r="N51" s="7"/>
      <c r="O51" s="7"/>
      <c r="P51" s="7"/>
      <c r="Q51" s="7"/>
    </row>
    <row r="52" spans="1:17" ht="48" customHeight="1" x14ac:dyDescent="0.3">
      <c r="A52" s="45"/>
      <c r="B52" s="55" t="s">
        <v>56</v>
      </c>
      <c r="C52" s="110">
        <v>6200</v>
      </c>
      <c r="D52" s="36">
        <v>1843</v>
      </c>
      <c r="E52" s="111">
        <v>4046</v>
      </c>
      <c r="F52" s="37">
        <f>+D52+E52</f>
        <v>5889</v>
      </c>
      <c r="G52" s="111">
        <v>0</v>
      </c>
      <c r="H52" s="37">
        <f>+C52-F52-G52</f>
        <v>311</v>
      </c>
      <c r="I52" s="63" t="s">
        <v>162</v>
      </c>
      <c r="J52" s="3"/>
      <c r="K52" s="79"/>
      <c r="L52" s="3"/>
      <c r="M52" s="3"/>
      <c r="N52" s="7"/>
      <c r="O52" s="7"/>
      <c r="P52" s="7"/>
      <c r="Q52" s="7"/>
    </row>
    <row r="53" spans="1:17" ht="61.2" customHeight="1" x14ac:dyDescent="0.3">
      <c r="A53" s="51"/>
      <c r="B53" s="112"/>
      <c r="C53" s="113"/>
      <c r="D53" s="52"/>
      <c r="E53" s="114"/>
      <c r="F53" s="53"/>
      <c r="G53" s="114"/>
      <c r="H53" s="53"/>
      <c r="I53" s="67" t="s">
        <v>161</v>
      </c>
      <c r="J53" s="3"/>
      <c r="K53" s="3"/>
      <c r="L53" s="3"/>
      <c r="M53" s="3"/>
      <c r="N53" s="7"/>
      <c r="O53" s="7"/>
      <c r="P53" s="7"/>
      <c r="Q53" s="7"/>
    </row>
    <row r="54" spans="1:17" ht="44.4" customHeight="1" x14ac:dyDescent="0.3">
      <c r="A54" s="51"/>
      <c r="B54" s="112"/>
      <c r="C54" s="113"/>
      <c r="D54" s="52"/>
      <c r="E54" s="114"/>
      <c r="F54" s="53"/>
      <c r="G54" s="114"/>
      <c r="H54" s="53"/>
      <c r="I54" s="67" t="s">
        <v>163</v>
      </c>
      <c r="J54" s="3"/>
      <c r="K54" s="3"/>
      <c r="L54" s="3"/>
      <c r="M54" s="3"/>
      <c r="N54" s="7"/>
      <c r="O54" s="7"/>
      <c r="P54" s="7"/>
      <c r="Q54" s="7"/>
    </row>
    <row r="55" spans="1:17" ht="43.2" customHeight="1" x14ac:dyDescent="0.3">
      <c r="A55" s="54"/>
      <c r="B55" s="112"/>
      <c r="C55" s="113"/>
      <c r="D55" s="52"/>
      <c r="E55" s="114"/>
      <c r="F55" s="53"/>
      <c r="G55" s="114"/>
      <c r="H55" s="50"/>
      <c r="I55" s="64" t="s">
        <v>254</v>
      </c>
      <c r="J55" s="3"/>
      <c r="K55" s="3"/>
      <c r="L55" s="3"/>
      <c r="M55" s="3"/>
      <c r="N55" s="7"/>
      <c r="O55" s="7"/>
      <c r="P55" s="7"/>
      <c r="Q55" s="7"/>
    </row>
    <row r="56" spans="1:17" ht="75" customHeight="1" x14ac:dyDescent="0.3">
      <c r="A56" s="54"/>
      <c r="B56" s="58" t="s">
        <v>130</v>
      </c>
      <c r="C56" s="73">
        <v>79387</v>
      </c>
      <c r="D56" s="33">
        <v>998</v>
      </c>
      <c r="E56" s="115">
        <v>64870</v>
      </c>
      <c r="F56" s="34">
        <f>+D56+E56</f>
        <v>65868</v>
      </c>
      <c r="G56" s="115">
        <v>0</v>
      </c>
      <c r="H56" s="34">
        <f t="shared" si="5"/>
        <v>13519</v>
      </c>
      <c r="I56" s="64" t="s">
        <v>155</v>
      </c>
      <c r="J56" s="3"/>
      <c r="K56" s="79"/>
      <c r="L56" s="3"/>
      <c r="M56" s="3"/>
      <c r="N56" s="7"/>
      <c r="O56" s="7"/>
      <c r="P56" s="7"/>
      <c r="Q56" s="7"/>
    </row>
    <row r="57" spans="1:17" ht="62.25" customHeight="1" x14ac:dyDescent="0.3">
      <c r="A57" s="45"/>
      <c r="B57" s="55" t="s">
        <v>57</v>
      </c>
      <c r="C57" s="110">
        <v>29550</v>
      </c>
      <c r="D57" s="36">
        <v>8983.2000000000007</v>
      </c>
      <c r="E57" s="56">
        <v>13514.2</v>
      </c>
      <c r="F57" s="37">
        <f>+D57+E57</f>
        <v>22497.4</v>
      </c>
      <c r="G57" s="56">
        <v>0</v>
      </c>
      <c r="H57" s="37">
        <f t="shared" si="5"/>
        <v>7052.5999999999985</v>
      </c>
      <c r="I57" s="65" t="s">
        <v>156</v>
      </c>
      <c r="J57" s="3"/>
      <c r="K57" s="79"/>
      <c r="L57" s="3"/>
      <c r="M57" s="3"/>
      <c r="N57" s="7"/>
      <c r="O57" s="7"/>
      <c r="P57" s="7"/>
      <c r="Q57" s="7"/>
    </row>
    <row r="58" spans="1:17" ht="59.4" customHeight="1" x14ac:dyDescent="0.3">
      <c r="A58" s="45"/>
      <c r="B58" s="55" t="s">
        <v>58</v>
      </c>
      <c r="C58" s="110">
        <v>9000</v>
      </c>
      <c r="D58" s="36">
        <v>2622.5</v>
      </c>
      <c r="E58" s="56">
        <v>0</v>
      </c>
      <c r="F58" s="37">
        <f>+D58+E58</f>
        <v>2622.5</v>
      </c>
      <c r="G58" s="56">
        <v>0</v>
      </c>
      <c r="H58" s="37">
        <f t="shared" si="5"/>
        <v>6377.5</v>
      </c>
      <c r="I58" s="63" t="s">
        <v>115</v>
      </c>
      <c r="J58" s="3"/>
      <c r="K58" s="79"/>
      <c r="L58" s="3"/>
      <c r="M58" s="79"/>
      <c r="N58" s="7"/>
      <c r="O58" s="7"/>
      <c r="P58" s="7"/>
      <c r="Q58" s="7"/>
    </row>
    <row r="59" spans="1:17" ht="36.6" customHeight="1" x14ac:dyDescent="0.3">
      <c r="A59" s="51"/>
      <c r="B59" s="112"/>
      <c r="C59" s="113"/>
      <c r="D59" s="52"/>
      <c r="E59" s="57"/>
      <c r="F59" s="53"/>
      <c r="G59" s="57"/>
      <c r="H59" s="53"/>
      <c r="I59" s="64" t="s">
        <v>133</v>
      </c>
      <c r="J59" s="3"/>
      <c r="K59" s="3"/>
      <c r="L59" s="3"/>
      <c r="M59" s="3"/>
      <c r="N59" s="7"/>
      <c r="O59" s="7"/>
      <c r="P59" s="7"/>
      <c r="Q59" s="7"/>
    </row>
    <row r="60" spans="1:17" s="136" customFormat="1" ht="47.25" customHeight="1" x14ac:dyDescent="0.3">
      <c r="A60" s="45"/>
      <c r="B60" s="55" t="s">
        <v>193</v>
      </c>
      <c r="C60" s="110">
        <v>20652</v>
      </c>
      <c r="D60" s="36">
        <v>9408.24</v>
      </c>
      <c r="E60" s="56">
        <v>3558.12</v>
      </c>
      <c r="F60" s="37">
        <f>+D60+E60</f>
        <v>12966.36</v>
      </c>
      <c r="G60" s="56">
        <v>0</v>
      </c>
      <c r="H60" s="116">
        <f t="shared" ref="H60:H130" si="6">+C60-F60-G60</f>
        <v>7685.6399999999994</v>
      </c>
      <c r="I60" s="63" t="s">
        <v>59</v>
      </c>
      <c r="J60" s="171"/>
      <c r="K60" s="84"/>
      <c r="L60" s="171"/>
      <c r="M60" s="79"/>
      <c r="N60" s="47"/>
      <c r="O60" s="47"/>
      <c r="P60" s="47"/>
      <c r="Q60" s="47"/>
    </row>
    <row r="61" spans="1:17" s="136" customFormat="1" ht="141.6" customHeight="1" x14ac:dyDescent="0.3">
      <c r="A61" s="51"/>
      <c r="B61" s="112"/>
      <c r="C61" s="113"/>
      <c r="D61" s="52"/>
      <c r="E61" s="57"/>
      <c r="F61" s="53"/>
      <c r="G61" s="57"/>
      <c r="H61" s="117"/>
      <c r="I61" s="67" t="s">
        <v>164</v>
      </c>
      <c r="J61" s="3"/>
      <c r="M61" s="134"/>
      <c r="N61" s="47"/>
      <c r="O61" s="47"/>
      <c r="P61" s="47"/>
      <c r="Q61" s="47"/>
    </row>
    <row r="62" spans="1:17" s="136" customFormat="1" ht="48.6" customHeight="1" x14ac:dyDescent="0.3">
      <c r="A62" s="51"/>
      <c r="B62" s="172"/>
      <c r="C62" s="113"/>
      <c r="D62" s="52"/>
      <c r="E62" s="57"/>
      <c r="F62" s="53"/>
      <c r="G62" s="57"/>
      <c r="H62" s="117"/>
      <c r="I62" s="67" t="s">
        <v>238</v>
      </c>
      <c r="J62" s="3"/>
      <c r="M62" s="134"/>
      <c r="N62" s="47"/>
      <c r="O62" s="47"/>
      <c r="P62" s="47"/>
      <c r="Q62" s="47"/>
    </row>
    <row r="63" spans="1:17" s="136" customFormat="1" ht="48.75" customHeight="1" x14ac:dyDescent="0.3">
      <c r="A63" s="51"/>
      <c r="B63" s="172"/>
      <c r="C63" s="113"/>
      <c r="D63" s="52"/>
      <c r="E63" s="57"/>
      <c r="F63" s="53"/>
      <c r="G63" s="57"/>
      <c r="H63" s="53"/>
      <c r="I63" s="67" t="s">
        <v>239</v>
      </c>
      <c r="J63" s="3"/>
      <c r="K63" s="3"/>
      <c r="L63" s="3"/>
      <c r="M63" s="35"/>
      <c r="N63" s="47"/>
      <c r="O63" s="47"/>
      <c r="P63" s="47"/>
      <c r="Q63" s="47"/>
    </row>
    <row r="64" spans="1:17" s="136" customFormat="1" ht="57" customHeight="1" x14ac:dyDescent="0.3">
      <c r="A64" s="45"/>
      <c r="B64" s="55" t="s">
        <v>194</v>
      </c>
      <c r="C64" s="110">
        <v>28890</v>
      </c>
      <c r="D64" s="36">
        <v>4794</v>
      </c>
      <c r="E64" s="56">
        <v>3309</v>
      </c>
      <c r="F64" s="37">
        <f t="shared" ref="F64:F94" si="7">+D64+E64</f>
        <v>8103</v>
      </c>
      <c r="G64" s="56">
        <v>32664</v>
      </c>
      <c r="H64" s="37">
        <f t="shared" si="6"/>
        <v>-11877</v>
      </c>
      <c r="I64" s="201" t="s">
        <v>144</v>
      </c>
      <c r="J64" s="3"/>
      <c r="K64" s="79"/>
      <c r="L64" s="3"/>
      <c r="M64" s="3"/>
      <c r="N64" s="47"/>
      <c r="O64" s="47"/>
      <c r="P64" s="47"/>
      <c r="Q64" s="47"/>
    </row>
    <row r="65" spans="1:17" s="136" customFormat="1" ht="60.6" customHeight="1" x14ac:dyDescent="0.3">
      <c r="A65" s="51"/>
      <c r="B65" s="112"/>
      <c r="C65" s="113"/>
      <c r="D65" s="52"/>
      <c r="E65" s="57"/>
      <c r="F65" s="53"/>
      <c r="G65" s="57"/>
      <c r="H65" s="53"/>
      <c r="I65" s="198" t="s">
        <v>309</v>
      </c>
      <c r="J65" s="3"/>
      <c r="K65" s="79"/>
      <c r="L65" s="3"/>
      <c r="M65" s="3"/>
      <c r="N65" s="47"/>
      <c r="O65" s="47"/>
      <c r="P65" s="47"/>
      <c r="Q65" s="47"/>
    </row>
    <row r="66" spans="1:17" s="136" customFormat="1" ht="48" customHeight="1" x14ac:dyDescent="0.3">
      <c r="A66" s="51"/>
      <c r="B66" s="112"/>
      <c r="C66" s="113"/>
      <c r="D66" s="52"/>
      <c r="E66" s="57"/>
      <c r="F66" s="53"/>
      <c r="G66" s="57"/>
      <c r="H66" s="53"/>
      <c r="I66" s="198" t="s">
        <v>273</v>
      </c>
      <c r="J66" s="3"/>
      <c r="L66" s="3"/>
      <c r="M66" s="3"/>
      <c r="N66" s="47"/>
      <c r="O66" s="47"/>
      <c r="P66" s="47"/>
      <c r="Q66" s="47"/>
    </row>
    <row r="67" spans="1:17" s="136" customFormat="1" ht="46.2" customHeight="1" x14ac:dyDescent="0.3">
      <c r="A67" s="51"/>
      <c r="B67" s="112"/>
      <c r="C67" s="113"/>
      <c r="D67" s="52"/>
      <c r="E67" s="57"/>
      <c r="F67" s="53"/>
      <c r="G67" s="57"/>
      <c r="H67" s="117"/>
      <c r="I67" s="198" t="s">
        <v>271</v>
      </c>
      <c r="J67" s="3"/>
      <c r="K67" s="79"/>
      <c r="L67" s="3"/>
      <c r="M67" s="3"/>
      <c r="N67" s="47"/>
      <c r="O67" s="47"/>
      <c r="P67" s="47"/>
      <c r="Q67" s="47"/>
    </row>
    <row r="68" spans="1:17" s="136" customFormat="1" ht="46.2" customHeight="1" x14ac:dyDescent="0.3">
      <c r="A68" s="51"/>
      <c r="B68" s="112"/>
      <c r="C68" s="113"/>
      <c r="D68" s="52"/>
      <c r="E68" s="57"/>
      <c r="F68" s="53"/>
      <c r="G68" s="57"/>
      <c r="H68" s="53"/>
      <c r="I68" s="198" t="s">
        <v>257</v>
      </c>
      <c r="J68" s="3"/>
      <c r="K68" s="79"/>
      <c r="L68" s="3"/>
      <c r="M68" s="3"/>
      <c r="N68" s="47"/>
      <c r="O68" s="47"/>
      <c r="P68" s="47"/>
      <c r="Q68" s="47"/>
    </row>
    <row r="69" spans="1:17" s="136" customFormat="1" ht="44.4" customHeight="1" x14ac:dyDescent="0.3">
      <c r="A69" s="51"/>
      <c r="B69" s="112"/>
      <c r="C69" s="113"/>
      <c r="D69" s="52"/>
      <c r="E69" s="57"/>
      <c r="F69" s="53"/>
      <c r="G69" s="57"/>
      <c r="H69" s="53"/>
      <c r="I69" s="198" t="s">
        <v>261</v>
      </c>
      <c r="J69" s="3"/>
      <c r="K69" s="79"/>
      <c r="L69" s="3"/>
      <c r="M69" s="3"/>
      <c r="N69" s="47"/>
      <c r="O69" s="47"/>
      <c r="P69" s="47"/>
      <c r="Q69" s="47"/>
    </row>
    <row r="70" spans="1:17" s="136" customFormat="1" ht="47.4" customHeight="1" x14ac:dyDescent="0.3">
      <c r="A70" s="51"/>
      <c r="B70" s="112"/>
      <c r="C70" s="113"/>
      <c r="D70" s="52"/>
      <c r="E70" s="57"/>
      <c r="F70" s="53"/>
      <c r="G70" s="57"/>
      <c r="H70" s="50"/>
      <c r="I70" s="198" t="s">
        <v>274</v>
      </c>
      <c r="J70" s="3"/>
      <c r="K70" s="79"/>
      <c r="L70" s="3"/>
      <c r="M70" s="3"/>
      <c r="N70" s="47"/>
      <c r="O70" s="47"/>
      <c r="P70" s="47"/>
      <c r="Q70" s="47"/>
    </row>
    <row r="71" spans="1:17" s="136" customFormat="1" ht="60" customHeight="1" x14ac:dyDescent="0.3">
      <c r="A71" s="45"/>
      <c r="B71" s="55" t="s">
        <v>195</v>
      </c>
      <c r="C71" s="110">
        <v>31090</v>
      </c>
      <c r="D71" s="36">
        <v>8604</v>
      </c>
      <c r="E71" s="56">
        <v>5025</v>
      </c>
      <c r="F71" s="37">
        <f t="shared" si="7"/>
        <v>13629</v>
      </c>
      <c r="G71" s="56">
        <v>34857</v>
      </c>
      <c r="H71" s="118">
        <f t="shared" si="6"/>
        <v>-17396</v>
      </c>
      <c r="I71" s="63" t="s">
        <v>275</v>
      </c>
      <c r="J71" s="3"/>
      <c r="K71" s="79"/>
      <c r="L71" s="3"/>
      <c r="M71" s="3"/>
      <c r="N71" s="47"/>
      <c r="O71" s="47"/>
      <c r="P71" s="47"/>
      <c r="Q71" s="47"/>
    </row>
    <row r="72" spans="1:17" s="136" customFormat="1" ht="61.5" customHeight="1" x14ac:dyDescent="0.3">
      <c r="A72" s="51"/>
      <c r="B72" s="112"/>
      <c r="C72" s="113"/>
      <c r="D72" s="52"/>
      <c r="E72" s="57"/>
      <c r="F72" s="53"/>
      <c r="G72" s="57"/>
      <c r="H72" s="119"/>
      <c r="I72" s="67" t="s">
        <v>310</v>
      </c>
      <c r="J72" s="3"/>
      <c r="K72" s="79"/>
      <c r="L72" s="3"/>
      <c r="M72" s="3"/>
      <c r="N72" s="47"/>
      <c r="O72" s="47"/>
      <c r="P72" s="47"/>
      <c r="Q72" s="47"/>
    </row>
    <row r="73" spans="1:17" s="136" customFormat="1" ht="48" customHeight="1" x14ac:dyDescent="0.3">
      <c r="A73" s="51"/>
      <c r="B73" s="112"/>
      <c r="C73" s="113"/>
      <c r="D73" s="52"/>
      <c r="E73" s="57"/>
      <c r="F73" s="53"/>
      <c r="G73" s="57"/>
      <c r="H73" s="119"/>
      <c r="I73" s="67" t="s">
        <v>276</v>
      </c>
      <c r="J73" s="3"/>
      <c r="K73" s="79"/>
      <c r="L73" s="3"/>
      <c r="M73" s="3"/>
      <c r="N73" s="47"/>
      <c r="O73" s="47"/>
      <c r="P73" s="47"/>
      <c r="Q73" s="47"/>
    </row>
    <row r="74" spans="1:17" s="136" customFormat="1" ht="48.6" customHeight="1" x14ac:dyDescent="0.3">
      <c r="A74" s="51"/>
      <c r="B74" s="112"/>
      <c r="C74" s="113"/>
      <c r="D74" s="52"/>
      <c r="E74" s="57"/>
      <c r="F74" s="53"/>
      <c r="G74" s="57"/>
      <c r="H74" s="119"/>
      <c r="I74" s="67" t="s">
        <v>277</v>
      </c>
      <c r="J74" s="3"/>
      <c r="K74" s="79"/>
      <c r="L74" s="3"/>
      <c r="M74" s="3"/>
      <c r="N74" s="47"/>
      <c r="O74" s="47"/>
      <c r="P74" s="47"/>
      <c r="Q74" s="47"/>
    </row>
    <row r="75" spans="1:17" s="136" customFormat="1" ht="47.4" customHeight="1" x14ac:dyDescent="0.3">
      <c r="A75" s="51"/>
      <c r="B75" s="112"/>
      <c r="C75" s="113"/>
      <c r="D75" s="52"/>
      <c r="E75" s="57"/>
      <c r="F75" s="53"/>
      <c r="G75" s="57"/>
      <c r="H75" s="119"/>
      <c r="I75" s="67" t="s">
        <v>258</v>
      </c>
      <c r="J75" s="3"/>
      <c r="K75" s="79"/>
      <c r="L75" s="3"/>
      <c r="M75" s="3"/>
      <c r="N75" s="47"/>
      <c r="O75" s="47"/>
      <c r="P75" s="47"/>
      <c r="Q75" s="47"/>
    </row>
    <row r="76" spans="1:17" s="136" customFormat="1" ht="47.4" customHeight="1" x14ac:dyDescent="0.3">
      <c r="A76" s="51"/>
      <c r="B76" s="112"/>
      <c r="C76" s="113"/>
      <c r="D76" s="52"/>
      <c r="E76" s="57"/>
      <c r="F76" s="53"/>
      <c r="G76" s="57"/>
      <c r="H76" s="119"/>
      <c r="I76" s="67" t="s">
        <v>278</v>
      </c>
      <c r="J76" s="3"/>
      <c r="K76" s="79"/>
      <c r="L76" s="3"/>
      <c r="M76" s="3"/>
      <c r="N76" s="47"/>
      <c r="O76" s="47"/>
      <c r="P76" s="47"/>
      <c r="Q76" s="47"/>
    </row>
    <row r="77" spans="1:17" s="136" customFormat="1" ht="46.2" customHeight="1" x14ac:dyDescent="0.3">
      <c r="A77" s="54"/>
      <c r="B77" s="175"/>
      <c r="C77" s="176"/>
      <c r="D77" s="49"/>
      <c r="E77" s="62"/>
      <c r="F77" s="50"/>
      <c r="G77" s="62"/>
      <c r="H77" s="142"/>
      <c r="I77" s="67" t="s">
        <v>279</v>
      </c>
      <c r="J77" s="3"/>
      <c r="K77" s="79"/>
      <c r="L77" s="3"/>
      <c r="M77" s="3"/>
      <c r="N77" s="47"/>
      <c r="O77" s="47"/>
      <c r="P77" s="47"/>
      <c r="Q77" s="47"/>
    </row>
    <row r="78" spans="1:17" s="136" customFormat="1" ht="43.95" customHeight="1" x14ac:dyDescent="0.3">
      <c r="A78" s="51"/>
      <c r="B78" s="112" t="s">
        <v>196</v>
      </c>
      <c r="C78" s="113">
        <v>68955</v>
      </c>
      <c r="D78" s="52">
        <v>13594</v>
      </c>
      <c r="E78" s="57">
        <v>4299</v>
      </c>
      <c r="F78" s="53">
        <f t="shared" si="7"/>
        <v>17893</v>
      </c>
      <c r="G78" s="57">
        <v>54683</v>
      </c>
      <c r="H78" s="119">
        <f t="shared" si="6"/>
        <v>-3621</v>
      </c>
      <c r="I78" s="63" t="s">
        <v>131</v>
      </c>
      <c r="J78" s="3"/>
      <c r="K78" s="79"/>
      <c r="L78" s="3"/>
      <c r="M78" s="6"/>
      <c r="N78" s="47"/>
      <c r="O78" s="47"/>
      <c r="P78" s="47"/>
      <c r="Q78" s="47"/>
    </row>
    <row r="79" spans="1:17" s="136" customFormat="1" ht="59.4" customHeight="1" x14ac:dyDescent="0.3">
      <c r="A79" s="51"/>
      <c r="B79" s="112"/>
      <c r="C79" s="113"/>
      <c r="D79" s="52"/>
      <c r="E79" s="57"/>
      <c r="F79" s="53"/>
      <c r="G79" s="57"/>
      <c r="H79" s="119"/>
      <c r="I79" s="67" t="s">
        <v>311</v>
      </c>
      <c r="J79" s="3"/>
      <c r="K79" s="79"/>
      <c r="L79" s="3"/>
      <c r="M79" s="6"/>
      <c r="N79" s="47"/>
      <c r="O79" s="47"/>
      <c r="P79" s="47"/>
      <c r="Q79" s="47"/>
    </row>
    <row r="80" spans="1:17" s="136" customFormat="1" ht="46.8" customHeight="1" x14ac:dyDescent="0.3">
      <c r="A80" s="51"/>
      <c r="B80" s="112"/>
      <c r="C80" s="113"/>
      <c r="D80" s="52"/>
      <c r="E80" s="57"/>
      <c r="F80" s="53"/>
      <c r="G80" s="57"/>
      <c r="H80" s="119"/>
      <c r="I80" s="67" t="s">
        <v>280</v>
      </c>
      <c r="J80" s="3"/>
      <c r="K80" s="79"/>
      <c r="L80" s="3"/>
      <c r="M80" s="6"/>
      <c r="N80" s="47"/>
      <c r="O80" s="47"/>
      <c r="P80" s="47"/>
      <c r="Q80" s="47"/>
    </row>
    <row r="81" spans="1:17" s="136" customFormat="1" ht="44.4" customHeight="1" x14ac:dyDescent="0.3">
      <c r="A81" s="51"/>
      <c r="B81" s="112"/>
      <c r="C81" s="113"/>
      <c r="D81" s="52"/>
      <c r="E81" s="57"/>
      <c r="F81" s="53"/>
      <c r="G81" s="57"/>
      <c r="H81" s="119"/>
      <c r="I81" s="67" t="s">
        <v>281</v>
      </c>
      <c r="J81" s="3"/>
      <c r="K81" s="79"/>
      <c r="L81" s="3"/>
      <c r="M81" s="6"/>
      <c r="N81" s="47"/>
      <c r="O81" s="47"/>
      <c r="P81" s="47"/>
      <c r="Q81" s="47"/>
    </row>
    <row r="82" spans="1:17" s="136" customFormat="1" ht="46.8" customHeight="1" x14ac:dyDescent="0.3">
      <c r="A82" s="51"/>
      <c r="B82" s="112"/>
      <c r="C82" s="113"/>
      <c r="D82" s="52"/>
      <c r="E82" s="57"/>
      <c r="F82" s="53"/>
      <c r="G82" s="57"/>
      <c r="H82" s="119"/>
      <c r="I82" s="67" t="s">
        <v>272</v>
      </c>
      <c r="J82" s="3"/>
      <c r="K82" s="79"/>
      <c r="L82" s="3"/>
      <c r="M82" s="6"/>
      <c r="N82" s="47"/>
      <c r="O82" s="47"/>
      <c r="P82" s="47"/>
      <c r="Q82" s="47"/>
    </row>
    <row r="83" spans="1:17" s="136" customFormat="1" ht="45" customHeight="1" x14ac:dyDescent="0.3">
      <c r="A83" s="51"/>
      <c r="B83" s="112"/>
      <c r="C83" s="113"/>
      <c r="D83" s="52"/>
      <c r="E83" s="57"/>
      <c r="F83" s="53"/>
      <c r="G83" s="57"/>
      <c r="H83" s="119"/>
      <c r="I83" s="67" t="s">
        <v>282</v>
      </c>
      <c r="J83" s="3"/>
      <c r="K83" s="79"/>
      <c r="L83" s="3"/>
      <c r="M83" s="6"/>
      <c r="N83" s="47"/>
      <c r="O83" s="47"/>
      <c r="P83" s="47"/>
      <c r="Q83" s="47"/>
    </row>
    <row r="84" spans="1:17" s="136" customFormat="1" ht="57.6" customHeight="1" x14ac:dyDescent="0.3">
      <c r="A84" s="45"/>
      <c r="B84" s="55" t="s">
        <v>197</v>
      </c>
      <c r="C84" s="110">
        <v>36195</v>
      </c>
      <c r="D84" s="36">
        <v>8904</v>
      </c>
      <c r="E84" s="56">
        <v>9645</v>
      </c>
      <c r="F84" s="37">
        <f t="shared" si="7"/>
        <v>18549</v>
      </c>
      <c r="G84" s="56">
        <v>37717</v>
      </c>
      <c r="H84" s="118">
        <f t="shared" si="6"/>
        <v>-20071</v>
      </c>
      <c r="I84" s="63" t="s">
        <v>283</v>
      </c>
      <c r="J84" s="3"/>
      <c r="K84" s="3"/>
      <c r="L84" s="3"/>
      <c r="M84" s="79"/>
      <c r="N84" s="47"/>
      <c r="O84" s="47"/>
      <c r="P84" s="47"/>
      <c r="Q84" s="47"/>
    </row>
    <row r="85" spans="1:17" s="136" customFormat="1" ht="58.2" customHeight="1" x14ac:dyDescent="0.3">
      <c r="A85" s="51"/>
      <c r="B85" s="112"/>
      <c r="C85" s="113"/>
      <c r="D85" s="52"/>
      <c r="E85" s="57"/>
      <c r="F85" s="53"/>
      <c r="G85" s="57"/>
      <c r="H85" s="119"/>
      <c r="I85" s="67" t="s">
        <v>312</v>
      </c>
      <c r="J85" s="3"/>
      <c r="K85" s="3"/>
      <c r="L85" s="3"/>
      <c r="M85" s="79"/>
      <c r="N85" s="47"/>
      <c r="O85" s="47"/>
      <c r="P85" s="47"/>
      <c r="Q85" s="47"/>
    </row>
    <row r="86" spans="1:17" s="136" customFormat="1" ht="46.2" customHeight="1" x14ac:dyDescent="0.3">
      <c r="A86" s="51"/>
      <c r="B86" s="112"/>
      <c r="C86" s="113"/>
      <c r="D86" s="52"/>
      <c r="E86" s="57"/>
      <c r="F86" s="53"/>
      <c r="G86" s="57"/>
      <c r="H86" s="119"/>
      <c r="I86" s="67" t="s">
        <v>284</v>
      </c>
      <c r="J86" s="3"/>
      <c r="K86" s="3"/>
      <c r="L86" s="3"/>
      <c r="M86" s="79"/>
      <c r="N86" s="47"/>
      <c r="O86" s="47"/>
      <c r="P86" s="47"/>
      <c r="Q86" s="47"/>
    </row>
    <row r="87" spans="1:17" s="136" customFormat="1" ht="46.2" customHeight="1" x14ac:dyDescent="0.3">
      <c r="A87" s="51"/>
      <c r="B87" s="112"/>
      <c r="C87" s="113"/>
      <c r="D87" s="52"/>
      <c r="E87" s="57"/>
      <c r="F87" s="53"/>
      <c r="G87" s="57"/>
      <c r="H87" s="119"/>
      <c r="I87" s="67" t="s">
        <v>285</v>
      </c>
      <c r="J87" s="3"/>
      <c r="K87" s="3"/>
      <c r="L87" s="3"/>
      <c r="M87" s="79"/>
      <c r="N87" s="47"/>
      <c r="O87" s="47"/>
      <c r="P87" s="47"/>
      <c r="Q87" s="47"/>
    </row>
    <row r="88" spans="1:17" s="136" customFormat="1" ht="45" customHeight="1" x14ac:dyDescent="0.3">
      <c r="A88" s="51"/>
      <c r="B88" s="112"/>
      <c r="C88" s="113"/>
      <c r="D88" s="52"/>
      <c r="E88" s="57"/>
      <c r="F88" s="53"/>
      <c r="G88" s="57"/>
      <c r="H88" s="119"/>
      <c r="I88" s="67" t="s">
        <v>286</v>
      </c>
      <c r="J88" s="3"/>
      <c r="K88" s="3"/>
      <c r="L88" s="3"/>
      <c r="M88" s="79"/>
      <c r="N88" s="47"/>
      <c r="O88" s="47"/>
      <c r="P88" s="47"/>
      <c r="Q88" s="47"/>
    </row>
    <row r="89" spans="1:17" s="136" customFormat="1" ht="43.8" customHeight="1" x14ac:dyDescent="0.3">
      <c r="A89" s="51"/>
      <c r="B89" s="112"/>
      <c r="C89" s="113"/>
      <c r="D89" s="52"/>
      <c r="E89" s="57"/>
      <c r="F89" s="53"/>
      <c r="G89" s="57"/>
      <c r="H89" s="119"/>
      <c r="I89" s="67" t="s">
        <v>287</v>
      </c>
      <c r="J89" s="3"/>
      <c r="K89" s="3"/>
      <c r="L89" s="3"/>
      <c r="M89" s="79"/>
      <c r="N89" s="47"/>
      <c r="O89" s="47"/>
      <c r="P89" s="47"/>
      <c r="Q89" s="47"/>
    </row>
    <row r="90" spans="1:17" s="136" customFormat="1" ht="48.75" customHeight="1" x14ac:dyDescent="0.3">
      <c r="A90" s="45"/>
      <c r="B90" s="55" t="s">
        <v>174</v>
      </c>
      <c r="C90" s="110">
        <v>3000</v>
      </c>
      <c r="D90" s="36">
        <v>0</v>
      </c>
      <c r="E90" s="56">
        <v>3204</v>
      </c>
      <c r="F90" s="37">
        <f t="shared" si="7"/>
        <v>3204</v>
      </c>
      <c r="G90" s="56">
        <v>7825</v>
      </c>
      <c r="H90" s="37">
        <f t="shared" si="6"/>
        <v>-8029</v>
      </c>
      <c r="I90" s="63" t="s">
        <v>241</v>
      </c>
      <c r="J90" s="3"/>
      <c r="K90" s="3"/>
      <c r="L90" s="3"/>
      <c r="M90" s="79"/>
      <c r="N90" s="47"/>
      <c r="O90" s="47"/>
      <c r="P90" s="47"/>
      <c r="Q90" s="47"/>
    </row>
    <row r="91" spans="1:17" s="136" customFormat="1" ht="48.75" customHeight="1" x14ac:dyDescent="0.3">
      <c r="A91" s="51"/>
      <c r="B91" s="112"/>
      <c r="C91" s="113"/>
      <c r="D91" s="52"/>
      <c r="E91" s="57"/>
      <c r="F91" s="53"/>
      <c r="G91" s="57"/>
      <c r="H91" s="53"/>
      <c r="I91" s="67" t="s">
        <v>240</v>
      </c>
      <c r="J91" s="3"/>
      <c r="K91" s="3"/>
      <c r="L91" s="3"/>
      <c r="M91" s="79"/>
      <c r="N91" s="47"/>
      <c r="O91" s="47"/>
      <c r="P91" s="47"/>
      <c r="Q91" s="47"/>
    </row>
    <row r="92" spans="1:17" s="136" customFormat="1" ht="48.75" customHeight="1" x14ac:dyDescent="0.3">
      <c r="A92" s="54"/>
      <c r="B92" s="175"/>
      <c r="C92" s="176"/>
      <c r="D92" s="49"/>
      <c r="E92" s="62"/>
      <c r="F92" s="50"/>
      <c r="G92" s="62"/>
      <c r="H92" s="50"/>
      <c r="I92" s="64" t="s">
        <v>288</v>
      </c>
      <c r="J92" s="3"/>
      <c r="K92" s="3"/>
      <c r="L92" s="3"/>
      <c r="M92" s="79"/>
      <c r="N92" s="47"/>
      <c r="O92" s="47"/>
      <c r="P92" s="47"/>
      <c r="Q92" s="47"/>
    </row>
    <row r="93" spans="1:17" s="136" customFormat="1" ht="73.95" customHeight="1" x14ac:dyDescent="0.3">
      <c r="A93" s="51"/>
      <c r="B93" s="112" t="s">
        <v>60</v>
      </c>
      <c r="C93" s="177">
        <v>24750</v>
      </c>
      <c r="D93" s="52">
        <v>23900</v>
      </c>
      <c r="E93" s="57">
        <v>0</v>
      </c>
      <c r="F93" s="53">
        <f t="shared" si="7"/>
        <v>23900</v>
      </c>
      <c r="G93" s="57">
        <v>0</v>
      </c>
      <c r="H93" s="53">
        <f t="shared" si="6"/>
        <v>850</v>
      </c>
      <c r="I93" s="67" t="s">
        <v>167</v>
      </c>
      <c r="J93" s="3"/>
      <c r="K93" s="79"/>
      <c r="L93" s="3"/>
      <c r="M93" s="3"/>
      <c r="N93" s="47"/>
      <c r="O93" s="47"/>
      <c r="P93" s="47"/>
      <c r="Q93" s="47"/>
    </row>
    <row r="94" spans="1:17" s="136" customFormat="1" ht="46.2" customHeight="1" x14ac:dyDescent="0.3">
      <c r="A94" s="45"/>
      <c r="B94" s="108" t="s">
        <v>198</v>
      </c>
      <c r="C94" s="110">
        <v>79380</v>
      </c>
      <c r="D94" s="36">
        <v>13081</v>
      </c>
      <c r="E94" s="56">
        <v>11973</v>
      </c>
      <c r="F94" s="37">
        <f t="shared" si="7"/>
        <v>25054</v>
      </c>
      <c r="G94" s="56">
        <v>63266</v>
      </c>
      <c r="H94" s="37">
        <f t="shared" si="6"/>
        <v>-8940</v>
      </c>
      <c r="I94" s="63" t="s">
        <v>166</v>
      </c>
      <c r="J94" s="3"/>
      <c r="K94" s="79"/>
      <c r="L94" s="3"/>
      <c r="M94" s="79"/>
      <c r="N94" s="47"/>
      <c r="O94" s="47"/>
      <c r="P94" s="47"/>
      <c r="Q94" s="47"/>
    </row>
    <row r="95" spans="1:17" s="136" customFormat="1" ht="61.5" customHeight="1" x14ac:dyDescent="0.3">
      <c r="A95" s="51"/>
      <c r="B95" s="172"/>
      <c r="C95" s="113"/>
      <c r="D95" s="52"/>
      <c r="E95" s="57"/>
      <c r="F95" s="53"/>
      <c r="G95" s="57"/>
      <c r="H95" s="53"/>
      <c r="I95" s="67" t="s">
        <v>224</v>
      </c>
      <c r="J95" s="3"/>
      <c r="K95" s="79"/>
      <c r="L95" s="3"/>
      <c r="M95" s="79"/>
      <c r="N95" s="47"/>
      <c r="O95" s="47"/>
      <c r="P95" s="47"/>
      <c r="Q95" s="47"/>
    </row>
    <row r="96" spans="1:17" s="136" customFormat="1" ht="61.5" customHeight="1" x14ac:dyDescent="0.3">
      <c r="A96" s="51"/>
      <c r="B96" s="172"/>
      <c r="C96" s="113"/>
      <c r="D96" s="52"/>
      <c r="E96" s="57"/>
      <c r="F96" s="53"/>
      <c r="G96" s="57"/>
      <c r="H96" s="53"/>
      <c r="I96" s="67" t="s">
        <v>242</v>
      </c>
      <c r="J96" s="3"/>
      <c r="K96" s="87"/>
      <c r="L96" s="199"/>
      <c r="M96" s="79"/>
      <c r="N96" s="47"/>
      <c r="O96" s="47"/>
      <c r="P96" s="47"/>
      <c r="Q96" s="47"/>
    </row>
    <row r="97" spans="1:17" s="136" customFormat="1" ht="60.6" customHeight="1" x14ac:dyDescent="0.3">
      <c r="A97" s="51"/>
      <c r="B97" s="172"/>
      <c r="C97" s="113"/>
      <c r="D97" s="52"/>
      <c r="E97" s="57"/>
      <c r="F97" s="53"/>
      <c r="G97" s="57"/>
      <c r="H97" s="53"/>
      <c r="I97" s="67" t="s">
        <v>266</v>
      </c>
      <c r="J97" s="3"/>
      <c r="K97" s="200"/>
      <c r="L97" s="199"/>
      <c r="M97" s="198"/>
      <c r="N97" s="47"/>
      <c r="O97" s="47"/>
      <c r="P97" s="47"/>
      <c r="Q97" s="47"/>
    </row>
    <row r="98" spans="1:17" s="136" customFormat="1" ht="65.25" customHeight="1" x14ac:dyDescent="0.3">
      <c r="A98" s="51"/>
      <c r="B98" s="172"/>
      <c r="C98" s="113"/>
      <c r="D98" s="52"/>
      <c r="E98" s="57"/>
      <c r="F98" s="53"/>
      <c r="G98" s="57"/>
      <c r="H98" s="53"/>
      <c r="I98" s="64" t="s">
        <v>289</v>
      </c>
      <c r="J98" s="3"/>
      <c r="K98" s="87"/>
      <c r="L98" s="199"/>
      <c r="M98" s="79"/>
      <c r="N98" s="47"/>
      <c r="O98" s="47"/>
      <c r="P98" s="47"/>
      <c r="Q98" s="47"/>
    </row>
    <row r="99" spans="1:17" s="136" customFormat="1" ht="64.5" customHeight="1" x14ac:dyDescent="0.3">
      <c r="A99" s="54"/>
      <c r="B99" s="178"/>
      <c r="C99" s="176"/>
      <c r="D99" s="49"/>
      <c r="E99" s="62"/>
      <c r="F99" s="50"/>
      <c r="G99" s="62"/>
      <c r="H99" s="50"/>
      <c r="I99" s="64" t="s">
        <v>290</v>
      </c>
      <c r="J99" s="3"/>
      <c r="K99" s="79"/>
      <c r="L99" s="3"/>
      <c r="M99" s="79"/>
      <c r="N99" s="47"/>
      <c r="O99" s="47"/>
      <c r="P99" s="47"/>
      <c r="Q99" s="47"/>
    </row>
    <row r="100" spans="1:17" s="136" customFormat="1" ht="34.799999999999997" customHeight="1" x14ac:dyDescent="0.3">
      <c r="A100" s="54"/>
      <c r="B100" s="175" t="s">
        <v>61</v>
      </c>
      <c r="C100" s="179">
        <v>8450</v>
      </c>
      <c r="D100" s="49">
        <v>0</v>
      </c>
      <c r="E100" s="62">
        <v>0</v>
      </c>
      <c r="F100" s="50">
        <f t="shared" ref="F100:F130" si="8">+D100+E100</f>
        <v>0</v>
      </c>
      <c r="G100" s="62">
        <v>0</v>
      </c>
      <c r="H100" s="50">
        <f t="shared" si="6"/>
        <v>8450</v>
      </c>
      <c r="I100" s="48"/>
      <c r="J100" s="3"/>
      <c r="K100" s="3"/>
      <c r="L100" s="3"/>
      <c r="M100" s="79"/>
      <c r="N100" s="47"/>
      <c r="O100" s="47"/>
      <c r="P100" s="47"/>
      <c r="Q100" s="47"/>
    </row>
    <row r="101" spans="1:17" s="136" customFormat="1" ht="27.6" x14ac:dyDescent="0.3">
      <c r="A101" s="46"/>
      <c r="B101" s="58" t="s">
        <v>62</v>
      </c>
      <c r="C101" s="59">
        <v>28730</v>
      </c>
      <c r="D101" s="33">
        <v>0</v>
      </c>
      <c r="E101" s="60">
        <v>0</v>
      </c>
      <c r="F101" s="34">
        <f t="shared" si="8"/>
        <v>0</v>
      </c>
      <c r="G101" s="60">
        <v>0</v>
      </c>
      <c r="H101" s="34">
        <f t="shared" si="6"/>
        <v>28730</v>
      </c>
      <c r="I101" s="48"/>
      <c r="J101" s="3"/>
      <c r="K101" s="3"/>
      <c r="L101" s="3"/>
      <c r="M101" s="3"/>
      <c r="N101" s="47"/>
      <c r="O101" s="47"/>
      <c r="P101" s="47"/>
      <c r="Q101" s="47"/>
    </row>
    <row r="102" spans="1:17" s="136" customFormat="1" ht="27.6" x14ac:dyDescent="0.3">
      <c r="A102" s="45"/>
      <c r="B102" s="55" t="s">
        <v>63</v>
      </c>
      <c r="C102" s="61">
        <v>5070</v>
      </c>
      <c r="D102" s="36">
        <v>0</v>
      </c>
      <c r="E102" s="56">
        <v>0</v>
      </c>
      <c r="F102" s="37">
        <f t="shared" si="8"/>
        <v>0</v>
      </c>
      <c r="G102" s="56">
        <v>0</v>
      </c>
      <c r="H102" s="37">
        <f t="shared" si="6"/>
        <v>5070</v>
      </c>
      <c r="I102" s="48"/>
      <c r="J102" s="3"/>
      <c r="K102" s="3"/>
      <c r="L102" s="3"/>
      <c r="M102" s="3"/>
      <c r="N102" s="47"/>
      <c r="O102" s="47"/>
      <c r="P102" s="47"/>
      <c r="Q102" s="47"/>
    </row>
    <row r="103" spans="1:17" s="136" customFormat="1" ht="41.4" x14ac:dyDescent="0.3">
      <c r="A103" s="45"/>
      <c r="B103" s="55" t="s">
        <v>199</v>
      </c>
      <c r="C103" s="110">
        <v>32120</v>
      </c>
      <c r="D103" s="36">
        <v>0</v>
      </c>
      <c r="E103" s="56">
        <v>1753.2</v>
      </c>
      <c r="F103" s="37">
        <f t="shared" si="8"/>
        <v>1753.2</v>
      </c>
      <c r="G103" s="56">
        <v>0</v>
      </c>
      <c r="H103" s="37">
        <f t="shared" si="6"/>
        <v>30366.799999999999</v>
      </c>
      <c r="I103" s="65" t="s">
        <v>237</v>
      </c>
      <c r="J103" s="3"/>
      <c r="K103" s="3"/>
      <c r="L103" s="3"/>
      <c r="M103" s="3"/>
      <c r="N103" s="47"/>
      <c r="O103" s="47"/>
      <c r="P103" s="47"/>
      <c r="Q103" s="47"/>
    </row>
    <row r="104" spans="1:17" s="136" customFormat="1" ht="45" customHeight="1" x14ac:dyDescent="0.3">
      <c r="A104" s="45"/>
      <c r="B104" s="55" t="s">
        <v>200</v>
      </c>
      <c r="C104" s="110">
        <v>2358</v>
      </c>
      <c r="D104" s="36">
        <v>600</v>
      </c>
      <c r="E104" s="56">
        <v>0</v>
      </c>
      <c r="F104" s="37">
        <f>+D104+E104</f>
        <v>600</v>
      </c>
      <c r="G104" s="56">
        <v>1008</v>
      </c>
      <c r="H104" s="37">
        <f t="shared" si="6"/>
        <v>750</v>
      </c>
      <c r="I104" s="180" t="s">
        <v>129</v>
      </c>
      <c r="J104" s="3"/>
      <c r="K104" s="79"/>
      <c r="L104" s="181"/>
      <c r="M104" s="79"/>
      <c r="N104" s="47"/>
      <c r="O104" s="47"/>
      <c r="P104" s="47"/>
      <c r="Q104" s="47"/>
    </row>
    <row r="105" spans="1:17" s="136" customFormat="1" ht="41.4" x14ac:dyDescent="0.3">
      <c r="A105" s="54"/>
      <c r="B105" s="175"/>
      <c r="C105" s="176"/>
      <c r="D105" s="49"/>
      <c r="E105" s="62"/>
      <c r="F105" s="50"/>
      <c r="G105" s="62"/>
      <c r="H105" s="50"/>
      <c r="I105" s="74" t="s">
        <v>291</v>
      </c>
      <c r="J105" s="3"/>
      <c r="K105" s="79"/>
      <c r="L105" s="181"/>
      <c r="M105" s="3"/>
      <c r="N105" s="47"/>
      <c r="O105" s="47"/>
      <c r="P105" s="47"/>
      <c r="Q105" s="47"/>
    </row>
    <row r="106" spans="1:17" s="136" customFormat="1" ht="55.2" x14ac:dyDescent="0.3">
      <c r="A106" s="51"/>
      <c r="B106" s="112" t="s">
        <v>201</v>
      </c>
      <c r="C106" s="113">
        <v>74220</v>
      </c>
      <c r="D106" s="52">
        <v>7000</v>
      </c>
      <c r="E106" s="57">
        <v>0</v>
      </c>
      <c r="F106" s="53">
        <f t="shared" si="8"/>
        <v>7000</v>
      </c>
      <c r="G106" s="57">
        <v>7959</v>
      </c>
      <c r="H106" s="119">
        <f t="shared" si="6"/>
        <v>59261</v>
      </c>
      <c r="I106" s="63" t="s">
        <v>140</v>
      </c>
      <c r="J106" s="3"/>
      <c r="K106" s="79"/>
      <c r="L106" s="3"/>
      <c r="M106" s="3"/>
      <c r="N106" s="47"/>
      <c r="O106" s="47"/>
      <c r="P106" s="47"/>
      <c r="Q106" s="47"/>
    </row>
    <row r="107" spans="1:17" s="136" customFormat="1" ht="55.2" x14ac:dyDescent="0.3">
      <c r="A107" s="51"/>
      <c r="B107" s="112"/>
      <c r="C107" s="113"/>
      <c r="D107" s="52"/>
      <c r="E107" s="57"/>
      <c r="F107" s="53"/>
      <c r="G107" s="57"/>
      <c r="H107" s="119"/>
      <c r="I107" s="67" t="s">
        <v>292</v>
      </c>
      <c r="J107" s="3"/>
      <c r="K107" s="199"/>
      <c r="L107" s="3"/>
      <c r="M107" s="3"/>
      <c r="N107" s="47"/>
      <c r="O107" s="47"/>
      <c r="P107" s="47"/>
      <c r="Q107" s="47"/>
    </row>
    <row r="108" spans="1:17" s="136" customFormat="1" ht="43.2" x14ac:dyDescent="0.3">
      <c r="A108" s="51"/>
      <c r="B108" s="172"/>
      <c r="C108" s="113"/>
      <c r="D108" s="52"/>
      <c r="E108" s="57"/>
      <c r="F108" s="53"/>
      <c r="G108" s="57"/>
      <c r="H108" s="119"/>
      <c r="I108" s="202" t="s">
        <v>293</v>
      </c>
      <c r="J108" s="3"/>
      <c r="K108" s="87"/>
      <c r="L108" s="3"/>
      <c r="M108" s="3"/>
      <c r="N108" s="47"/>
      <c r="O108" s="47"/>
      <c r="P108" s="47"/>
      <c r="Q108" s="47"/>
    </row>
    <row r="109" spans="1:17" s="136" customFormat="1" ht="36" customHeight="1" x14ac:dyDescent="0.3">
      <c r="A109" s="45"/>
      <c r="B109" s="108" t="s">
        <v>202</v>
      </c>
      <c r="C109" s="110">
        <v>41260</v>
      </c>
      <c r="D109" s="36">
        <v>950</v>
      </c>
      <c r="E109" s="56">
        <v>2090</v>
      </c>
      <c r="F109" s="37">
        <f t="shared" si="8"/>
        <v>3040</v>
      </c>
      <c r="G109" s="56">
        <v>400</v>
      </c>
      <c r="H109" s="118">
        <f t="shared" si="6"/>
        <v>37820</v>
      </c>
      <c r="I109" s="63" t="s">
        <v>253</v>
      </c>
      <c r="J109" s="3"/>
      <c r="K109" s="79"/>
      <c r="L109" s="3"/>
      <c r="M109" s="3"/>
      <c r="N109" s="47"/>
      <c r="O109" s="47"/>
      <c r="P109" s="47"/>
      <c r="Q109" s="47"/>
    </row>
    <row r="110" spans="1:17" s="136" customFormat="1" ht="31.95" customHeight="1" x14ac:dyDescent="0.3">
      <c r="A110" s="51"/>
      <c r="B110" s="172"/>
      <c r="C110" s="177"/>
      <c r="D110" s="52"/>
      <c r="E110" s="57"/>
      <c r="F110" s="53"/>
      <c r="G110" s="57"/>
      <c r="H110" s="119"/>
      <c r="I110" s="67" t="s">
        <v>294</v>
      </c>
      <c r="K110" s="3"/>
      <c r="L110" s="182"/>
      <c r="M110" s="3"/>
      <c r="N110" s="47"/>
      <c r="O110" s="47"/>
      <c r="P110" s="47"/>
      <c r="Q110" s="47"/>
    </row>
    <row r="111" spans="1:17" s="136" customFormat="1" ht="45.6" customHeight="1" x14ac:dyDescent="0.3">
      <c r="A111" s="45"/>
      <c r="B111" s="55" t="s">
        <v>203</v>
      </c>
      <c r="C111" s="110">
        <v>19600</v>
      </c>
      <c r="D111" s="36">
        <v>800</v>
      </c>
      <c r="E111" s="56">
        <v>0</v>
      </c>
      <c r="F111" s="37">
        <f t="shared" si="8"/>
        <v>800</v>
      </c>
      <c r="G111" s="56">
        <v>153.79</v>
      </c>
      <c r="H111" s="37">
        <f t="shared" si="6"/>
        <v>18646.21</v>
      </c>
      <c r="I111" s="63" t="s">
        <v>64</v>
      </c>
      <c r="J111" s="3"/>
      <c r="K111" s="79"/>
      <c r="L111" s="3"/>
      <c r="M111" s="3"/>
      <c r="N111" s="47"/>
      <c r="O111" s="47"/>
      <c r="P111" s="47"/>
      <c r="Q111" s="47"/>
    </row>
    <row r="112" spans="1:17" s="136" customFormat="1" ht="48" customHeight="1" x14ac:dyDescent="0.3">
      <c r="A112" s="54"/>
      <c r="B112" s="175"/>
      <c r="C112" s="176"/>
      <c r="D112" s="49"/>
      <c r="E112" s="62"/>
      <c r="F112" s="50"/>
      <c r="G112" s="62"/>
      <c r="H112" s="50"/>
      <c r="I112" s="67" t="s">
        <v>295</v>
      </c>
      <c r="J112" s="3"/>
      <c r="K112" s="79"/>
      <c r="L112" s="3"/>
      <c r="M112" s="3"/>
      <c r="N112" s="47"/>
      <c r="O112" s="47"/>
      <c r="P112" s="47"/>
      <c r="Q112" s="47"/>
    </row>
    <row r="113" spans="1:17" s="136" customFormat="1" ht="34.799999999999997" customHeight="1" x14ac:dyDescent="0.3">
      <c r="A113" s="51"/>
      <c r="B113" s="112" t="s">
        <v>204</v>
      </c>
      <c r="C113" s="113">
        <v>44114</v>
      </c>
      <c r="D113" s="52">
        <v>26901.599999999999</v>
      </c>
      <c r="E113" s="57">
        <v>7978.16</v>
      </c>
      <c r="F113" s="53">
        <f>+D113+E113</f>
        <v>34879.759999999995</v>
      </c>
      <c r="G113" s="57">
        <v>0</v>
      </c>
      <c r="H113" s="39">
        <f>+C113-F113-G113</f>
        <v>9234.2400000000052</v>
      </c>
      <c r="I113" s="63" t="s">
        <v>141</v>
      </c>
      <c r="J113" s="3"/>
      <c r="K113" s="3"/>
      <c r="L113" s="3"/>
      <c r="M113" s="3"/>
      <c r="N113" s="47"/>
      <c r="O113" s="47"/>
      <c r="P113" s="47"/>
      <c r="Q113" s="47"/>
    </row>
    <row r="114" spans="1:17" s="136" customFormat="1" ht="44.4" customHeight="1" x14ac:dyDescent="0.3">
      <c r="A114" s="51"/>
      <c r="B114" s="112"/>
      <c r="C114" s="113"/>
      <c r="D114" s="52"/>
      <c r="E114" s="57"/>
      <c r="F114" s="53"/>
      <c r="G114" s="57"/>
      <c r="H114" s="39"/>
      <c r="I114" s="67" t="s">
        <v>65</v>
      </c>
      <c r="J114" s="3"/>
      <c r="K114" s="3"/>
      <c r="L114" s="3"/>
      <c r="M114" s="79"/>
      <c r="N114" s="47"/>
      <c r="O114" s="47"/>
      <c r="P114" s="47"/>
      <c r="Q114" s="47"/>
    </row>
    <row r="115" spans="1:17" s="136" customFormat="1" ht="41.4" x14ac:dyDescent="0.3">
      <c r="A115" s="51"/>
      <c r="B115" s="112"/>
      <c r="C115" s="113"/>
      <c r="D115" s="52"/>
      <c r="E115" s="57"/>
      <c r="F115" s="53"/>
      <c r="G115" s="57"/>
      <c r="H115" s="39"/>
      <c r="I115" s="67" t="s">
        <v>136</v>
      </c>
      <c r="J115" s="4"/>
      <c r="K115" s="4"/>
      <c r="L115" s="4"/>
      <c r="M115" s="3"/>
      <c r="N115" s="47"/>
      <c r="O115" s="47"/>
      <c r="P115" s="47"/>
      <c r="Q115" s="47"/>
    </row>
    <row r="116" spans="1:17" s="136" customFormat="1" ht="41.4" x14ac:dyDescent="0.3">
      <c r="A116" s="51"/>
      <c r="B116" s="112"/>
      <c r="C116" s="113"/>
      <c r="D116" s="52"/>
      <c r="E116" s="57"/>
      <c r="F116" s="53"/>
      <c r="G116" s="57"/>
      <c r="H116" s="39"/>
      <c r="I116" s="67" t="s">
        <v>270</v>
      </c>
      <c r="J116" s="4"/>
      <c r="K116" s="171"/>
      <c r="L116" s="4"/>
      <c r="M116" s="3"/>
      <c r="N116" s="47"/>
      <c r="O116" s="47"/>
      <c r="P116" s="47"/>
      <c r="Q116" s="47"/>
    </row>
    <row r="117" spans="1:17" s="136" customFormat="1" ht="50.25" customHeight="1" x14ac:dyDescent="0.3">
      <c r="A117" s="45"/>
      <c r="B117" s="55" t="s">
        <v>175</v>
      </c>
      <c r="C117" s="110">
        <v>4380</v>
      </c>
      <c r="D117" s="36">
        <v>0</v>
      </c>
      <c r="E117" s="56">
        <v>4366.32</v>
      </c>
      <c r="F117" s="37">
        <f>+D117+E117</f>
        <v>4366.32</v>
      </c>
      <c r="G117" s="56">
        <v>2396</v>
      </c>
      <c r="H117" s="118">
        <f>+C117-F117-G117</f>
        <v>-2382.3199999999997</v>
      </c>
      <c r="I117" s="63" t="s">
        <v>236</v>
      </c>
      <c r="J117" s="4"/>
      <c r="K117" s="171"/>
      <c r="L117" s="4"/>
      <c r="M117" s="3"/>
      <c r="N117" s="47"/>
      <c r="O117" s="47"/>
      <c r="P117" s="47"/>
      <c r="Q117" s="47"/>
    </row>
    <row r="118" spans="1:17" s="136" customFormat="1" ht="48.6" customHeight="1" x14ac:dyDescent="0.3">
      <c r="A118" s="54"/>
      <c r="B118" s="175"/>
      <c r="C118" s="176"/>
      <c r="D118" s="49"/>
      <c r="E118" s="62"/>
      <c r="F118" s="50"/>
      <c r="G118" s="62"/>
      <c r="H118" s="142"/>
      <c r="I118" s="64" t="s">
        <v>296</v>
      </c>
      <c r="J118" s="4"/>
      <c r="K118" s="171"/>
      <c r="L118" s="4"/>
      <c r="M118" s="3"/>
      <c r="N118" s="47"/>
      <c r="O118" s="47"/>
      <c r="P118" s="47"/>
      <c r="Q118" s="47"/>
    </row>
    <row r="119" spans="1:17" s="136" customFormat="1" ht="46.8" customHeight="1" x14ac:dyDescent="0.3">
      <c r="A119" s="51"/>
      <c r="B119" s="175" t="s">
        <v>205</v>
      </c>
      <c r="C119" s="179">
        <v>1800</v>
      </c>
      <c r="D119" s="49">
        <v>0</v>
      </c>
      <c r="E119" s="62">
        <v>48</v>
      </c>
      <c r="F119" s="50">
        <f>+D119+E119</f>
        <v>48</v>
      </c>
      <c r="G119" s="62">
        <v>0</v>
      </c>
      <c r="H119" s="50">
        <f>+C119-F119-G119</f>
        <v>1752</v>
      </c>
      <c r="I119" s="67" t="s">
        <v>227</v>
      </c>
      <c r="J119" s="4"/>
      <c r="K119" s="171"/>
      <c r="L119" s="4"/>
      <c r="M119" s="3"/>
      <c r="N119" s="47"/>
      <c r="O119" s="47"/>
      <c r="P119" s="47"/>
      <c r="Q119" s="47"/>
    </row>
    <row r="120" spans="1:17" s="136" customFormat="1" ht="46.2" customHeight="1" x14ac:dyDescent="0.3">
      <c r="A120" s="45"/>
      <c r="B120" s="55" t="s">
        <v>206</v>
      </c>
      <c r="C120" s="61">
        <v>1250</v>
      </c>
      <c r="D120" s="36">
        <v>0</v>
      </c>
      <c r="E120" s="56">
        <v>0</v>
      </c>
      <c r="F120" s="37">
        <f>+D120+E120</f>
        <v>0</v>
      </c>
      <c r="G120" s="56">
        <v>436</v>
      </c>
      <c r="H120" s="37">
        <f>+C120-F120-G120</f>
        <v>814</v>
      </c>
      <c r="I120" s="63" t="s">
        <v>228</v>
      </c>
      <c r="J120" s="4"/>
      <c r="K120" s="171"/>
      <c r="L120" s="4"/>
      <c r="M120" s="3"/>
      <c r="N120" s="47"/>
      <c r="O120" s="47"/>
      <c r="P120" s="47"/>
      <c r="Q120" s="47"/>
    </row>
    <row r="121" spans="1:17" s="136" customFormat="1" ht="73.8" customHeight="1" x14ac:dyDescent="0.3">
      <c r="A121" s="45"/>
      <c r="B121" s="55" t="s">
        <v>207</v>
      </c>
      <c r="C121" s="110">
        <v>2210</v>
      </c>
      <c r="D121" s="36">
        <v>1296</v>
      </c>
      <c r="E121" s="56">
        <v>992</v>
      </c>
      <c r="F121" s="37">
        <f t="shared" si="8"/>
        <v>2288</v>
      </c>
      <c r="G121" s="56">
        <v>98.16</v>
      </c>
      <c r="H121" s="37">
        <f t="shared" si="6"/>
        <v>-176.16</v>
      </c>
      <c r="I121" s="63" t="s">
        <v>145</v>
      </c>
      <c r="J121" s="3"/>
      <c r="K121" s="3"/>
      <c r="L121" s="3"/>
      <c r="M121" s="3"/>
      <c r="N121" s="47"/>
      <c r="O121" s="47"/>
      <c r="P121" s="47"/>
      <c r="Q121" s="47"/>
    </row>
    <row r="122" spans="1:17" s="136" customFormat="1" ht="58.8" customHeight="1" x14ac:dyDescent="0.3">
      <c r="A122" s="51"/>
      <c r="B122" s="112"/>
      <c r="C122" s="113"/>
      <c r="D122" s="52"/>
      <c r="E122" s="57"/>
      <c r="F122" s="53"/>
      <c r="G122" s="57"/>
      <c r="H122" s="53"/>
      <c r="I122" s="67" t="s">
        <v>297</v>
      </c>
      <c r="J122" s="3"/>
      <c r="K122" s="3"/>
      <c r="L122" s="3"/>
      <c r="M122" s="79"/>
      <c r="N122" s="47"/>
      <c r="O122" s="47"/>
      <c r="P122" s="47"/>
      <c r="Q122" s="47"/>
    </row>
    <row r="123" spans="1:17" s="136" customFormat="1" ht="71.400000000000006" customHeight="1" x14ac:dyDescent="0.3">
      <c r="A123" s="45"/>
      <c r="B123" s="108" t="s">
        <v>222</v>
      </c>
      <c r="C123" s="110">
        <v>82480</v>
      </c>
      <c r="D123" s="36">
        <v>4824</v>
      </c>
      <c r="E123" s="56">
        <v>23249.8</v>
      </c>
      <c r="F123" s="37">
        <f>+D123+E123</f>
        <v>28073.8</v>
      </c>
      <c r="G123" s="56">
        <v>9105.7800000000007</v>
      </c>
      <c r="H123" s="118">
        <f>+C123-F123-G123</f>
        <v>45300.42</v>
      </c>
      <c r="I123" s="63" t="s">
        <v>229</v>
      </c>
      <c r="J123" s="3"/>
      <c r="K123" s="3"/>
      <c r="L123" s="3"/>
      <c r="M123" s="79"/>
      <c r="N123" s="47"/>
      <c r="O123" s="47"/>
      <c r="P123" s="47"/>
      <c r="Q123" s="47"/>
    </row>
    <row r="124" spans="1:17" s="136" customFormat="1" ht="58.2" customHeight="1" x14ac:dyDescent="0.3">
      <c r="A124" s="51"/>
      <c r="B124" s="172"/>
      <c r="C124" s="113"/>
      <c r="D124" s="52"/>
      <c r="E124" s="57"/>
      <c r="F124" s="53"/>
      <c r="G124" s="57"/>
      <c r="H124" s="119"/>
      <c r="I124" s="67" t="s">
        <v>225</v>
      </c>
      <c r="J124" s="3"/>
      <c r="K124" s="3"/>
      <c r="L124" s="3"/>
      <c r="M124" s="79"/>
      <c r="N124" s="47"/>
      <c r="O124" s="47"/>
      <c r="P124" s="47"/>
      <c r="Q124" s="47"/>
    </row>
    <row r="125" spans="1:17" s="136" customFormat="1" ht="55.2" x14ac:dyDescent="0.3">
      <c r="A125" s="51"/>
      <c r="B125" s="172"/>
      <c r="C125" s="113"/>
      <c r="D125" s="52"/>
      <c r="E125" s="57"/>
      <c r="F125" s="53"/>
      <c r="G125" s="57"/>
      <c r="H125" s="119"/>
      <c r="I125" s="67" t="s">
        <v>243</v>
      </c>
      <c r="J125" s="3"/>
      <c r="K125" s="3"/>
      <c r="L125" s="3"/>
      <c r="M125" s="79"/>
      <c r="N125" s="47"/>
      <c r="O125" s="47"/>
      <c r="P125" s="47"/>
      <c r="Q125" s="47"/>
    </row>
    <row r="126" spans="1:17" s="136" customFormat="1" ht="62.25" customHeight="1" x14ac:dyDescent="0.3">
      <c r="A126" s="51"/>
      <c r="B126" s="172"/>
      <c r="C126" s="113"/>
      <c r="D126" s="52"/>
      <c r="E126" s="57"/>
      <c r="F126" s="53"/>
      <c r="G126" s="57"/>
      <c r="H126" s="119"/>
      <c r="I126" s="67" t="s">
        <v>256</v>
      </c>
      <c r="J126" s="3"/>
      <c r="K126" s="87"/>
      <c r="L126" s="3"/>
      <c r="M126" s="79"/>
      <c r="N126" s="47"/>
      <c r="O126" s="47"/>
      <c r="P126" s="47"/>
      <c r="Q126" s="47"/>
    </row>
    <row r="127" spans="1:17" s="136" customFormat="1" ht="47.4" customHeight="1" x14ac:dyDescent="0.3">
      <c r="A127" s="54"/>
      <c r="B127" s="178"/>
      <c r="C127" s="176"/>
      <c r="D127" s="49"/>
      <c r="E127" s="62"/>
      <c r="F127" s="50"/>
      <c r="G127" s="62"/>
      <c r="H127" s="142"/>
      <c r="I127" s="64" t="s">
        <v>260</v>
      </c>
      <c r="J127" s="3"/>
      <c r="K127" s="3"/>
      <c r="L127" s="3"/>
      <c r="M127" s="79"/>
      <c r="N127" s="47"/>
      <c r="O127" s="47"/>
      <c r="P127" s="47"/>
      <c r="Q127" s="47"/>
    </row>
    <row r="128" spans="1:17" s="136" customFormat="1" ht="47.4" customHeight="1" x14ac:dyDescent="0.3">
      <c r="A128" s="51"/>
      <c r="B128" s="112" t="s">
        <v>208</v>
      </c>
      <c r="C128" s="113">
        <v>8825</v>
      </c>
      <c r="D128" s="52">
        <v>5278</v>
      </c>
      <c r="E128" s="57">
        <v>54</v>
      </c>
      <c r="F128" s="53">
        <f t="shared" si="8"/>
        <v>5332</v>
      </c>
      <c r="G128" s="57">
        <v>0</v>
      </c>
      <c r="H128" s="53">
        <f t="shared" si="6"/>
        <v>3493</v>
      </c>
      <c r="I128" s="64" t="s">
        <v>165</v>
      </c>
      <c r="J128" s="3"/>
      <c r="K128" s="3"/>
      <c r="L128" s="3"/>
      <c r="M128" s="79"/>
      <c r="N128" s="47"/>
      <c r="O128" s="47"/>
      <c r="P128" s="47"/>
      <c r="Q128" s="47"/>
    </row>
    <row r="129" spans="1:17" s="136" customFormat="1" ht="47.4" customHeight="1" x14ac:dyDescent="0.3">
      <c r="A129" s="54"/>
      <c r="B129" s="175"/>
      <c r="C129" s="176"/>
      <c r="D129" s="49"/>
      <c r="E129" s="62"/>
      <c r="F129" s="50"/>
      <c r="G129" s="62"/>
      <c r="H129" s="50"/>
      <c r="I129" s="64" t="s">
        <v>235</v>
      </c>
      <c r="J129" s="3"/>
      <c r="K129" s="3"/>
      <c r="L129" s="3"/>
      <c r="M129" s="3"/>
      <c r="N129" s="47"/>
      <c r="O129" s="47"/>
      <c r="P129" s="47"/>
      <c r="Q129" s="47"/>
    </row>
    <row r="130" spans="1:17" s="136" customFormat="1" ht="60.6" customHeight="1" x14ac:dyDescent="0.3">
      <c r="A130" s="51"/>
      <c r="B130" s="112" t="s">
        <v>177</v>
      </c>
      <c r="C130" s="177">
        <v>61202</v>
      </c>
      <c r="D130" s="52">
        <v>0</v>
      </c>
      <c r="E130" s="57">
        <v>1895.92</v>
      </c>
      <c r="F130" s="53">
        <f t="shared" si="8"/>
        <v>1895.92</v>
      </c>
      <c r="G130" s="57">
        <v>83101.88</v>
      </c>
      <c r="H130" s="53">
        <f t="shared" si="6"/>
        <v>-23795.800000000003</v>
      </c>
      <c r="I130" s="67" t="s">
        <v>234</v>
      </c>
      <c r="J130" s="3"/>
      <c r="K130" s="3"/>
      <c r="L130" s="3"/>
      <c r="M130" s="3"/>
      <c r="N130" s="47"/>
      <c r="O130" s="47"/>
      <c r="P130" s="47"/>
      <c r="Q130" s="47"/>
    </row>
    <row r="131" spans="1:17" s="136" customFormat="1" ht="43.8" customHeight="1" x14ac:dyDescent="0.3">
      <c r="A131" s="174"/>
      <c r="B131" s="112"/>
      <c r="C131" s="184"/>
      <c r="D131" s="52"/>
      <c r="E131" s="57"/>
      <c r="F131" s="53"/>
      <c r="G131" s="57"/>
      <c r="H131" s="53"/>
      <c r="I131" s="67" t="s">
        <v>298</v>
      </c>
      <c r="J131" s="3"/>
      <c r="K131" s="87"/>
      <c r="L131" s="3"/>
      <c r="M131" s="3"/>
      <c r="N131" s="47"/>
      <c r="O131" s="47"/>
      <c r="P131" s="47"/>
      <c r="Q131" s="47"/>
    </row>
    <row r="132" spans="1:17" s="136" customFormat="1" ht="44.4" customHeight="1" x14ac:dyDescent="0.3">
      <c r="A132" s="174"/>
      <c r="B132" s="112"/>
      <c r="C132" s="184"/>
      <c r="D132" s="52"/>
      <c r="E132" s="57"/>
      <c r="F132" s="53"/>
      <c r="G132" s="57"/>
      <c r="H132" s="53"/>
      <c r="I132" s="67" t="s">
        <v>299</v>
      </c>
      <c r="J132" s="3"/>
      <c r="K132" s="48"/>
      <c r="L132" s="3"/>
      <c r="M132" s="3"/>
      <c r="N132" s="47"/>
      <c r="O132" s="47"/>
      <c r="P132" s="47"/>
      <c r="Q132" s="47"/>
    </row>
    <row r="133" spans="1:17" s="136" customFormat="1" ht="44.4" customHeight="1" x14ac:dyDescent="0.3">
      <c r="A133" s="45"/>
      <c r="B133" s="108" t="s">
        <v>209</v>
      </c>
      <c r="C133" s="185">
        <v>19820</v>
      </c>
      <c r="D133" s="36">
        <v>185.85</v>
      </c>
      <c r="E133" s="56">
        <v>2469.15</v>
      </c>
      <c r="F133" s="37">
        <f>+D133+E133</f>
        <v>2655</v>
      </c>
      <c r="G133" s="56">
        <v>5601.96</v>
      </c>
      <c r="H133" s="37">
        <f t="shared" ref="H133:H161" si="9">+C133-F133-G133</f>
        <v>11563.04</v>
      </c>
      <c r="I133" s="63" t="s">
        <v>171</v>
      </c>
      <c r="J133" s="3"/>
      <c r="K133" s="3"/>
      <c r="L133" s="3"/>
      <c r="M133" s="3"/>
      <c r="N133" s="47"/>
      <c r="O133" s="47"/>
      <c r="P133" s="47"/>
      <c r="Q133" s="47"/>
    </row>
    <row r="134" spans="1:17" s="136" customFormat="1" ht="44.4" customHeight="1" x14ac:dyDescent="0.3">
      <c r="A134" s="51"/>
      <c r="B134" s="178"/>
      <c r="C134" s="186"/>
      <c r="D134" s="49"/>
      <c r="E134" s="62"/>
      <c r="F134" s="50"/>
      <c r="G134" s="62"/>
      <c r="H134" s="50"/>
      <c r="I134" s="67" t="s">
        <v>244</v>
      </c>
      <c r="J134" s="3"/>
      <c r="K134" s="3"/>
      <c r="L134" s="3"/>
      <c r="M134" s="3"/>
      <c r="N134" s="47"/>
      <c r="O134" s="47"/>
      <c r="P134" s="47"/>
      <c r="Q134" s="47"/>
    </row>
    <row r="135" spans="1:17" s="136" customFormat="1" ht="46.2" customHeight="1" x14ac:dyDescent="0.3">
      <c r="A135" s="45"/>
      <c r="B135" s="172" t="s">
        <v>210</v>
      </c>
      <c r="C135" s="113">
        <v>19328</v>
      </c>
      <c r="D135" s="52">
        <v>0</v>
      </c>
      <c r="E135" s="57">
        <v>3762</v>
      </c>
      <c r="F135" s="53">
        <f t="shared" ref="F135:F160" si="10">+D135+E135</f>
        <v>3762</v>
      </c>
      <c r="G135" s="57">
        <v>20091.96</v>
      </c>
      <c r="H135" s="119">
        <f t="shared" si="9"/>
        <v>-4525.9599999999991</v>
      </c>
      <c r="I135" s="63" t="s">
        <v>300</v>
      </c>
      <c r="J135" s="3"/>
      <c r="K135" s="79"/>
      <c r="L135" s="3"/>
      <c r="M135" s="3"/>
      <c r="N135" s="47"/>
      <c r="O135" s="47"/>
      <c r="P135" s="47"/>
      <c r="Q135" s="47"/>
    </row>
    <row r="136" spans="1:17" s="136" customFormat="1" ht="39" customHeight="1" x14ac:dyDescent="0.3">
      <c r="A136" s="51"/>
      <c r="B136" s="172"/>
      <c r="C136" s="177"/>
      <c r="D136" s="52"/>
      <c r="E136" s="187"/>
      <c r="F136" s="53"/>
      <c r="G136" s="57"/>
      <c r="H136" s="119"/>
      <c r="I136" s="203" t="s">
        <v>301</v>
      </c>
      <c r="J136" s="3"/>
      <c r="K136" s="87"/>
      <c r="L136" s="3"/>
      <c r="M136" s="3"/>
      <c r="N136" s="47"/>
      <c r="O136" s="47"/>
      <c r="P136" s="47"/>
      <c r="Q136" s="47"/>
    </row>
    <row r="137" spans="1:17" s="136" customFormat="1" ht="44.4" customHeight="1" x14ac:dyDescent="0.3">
      <c r="A137" s="54"/>
      <c r="B137" s="172"/>
      <c r="C137" s="177"/>
      <c r="D137" s="52"/>
      <c r="E137" s="187"/>
      <c r="F137" s="53"/>
      <c r="G137" s="57"/>
      <c r="H137" s="119"/>
      <c r="I137" s="202" t="s">
        <v>302</v>
      </c>
      <c r="J137" s="3"/>
      <c r="K137" s="48"/>
      <c r="L137" s="3"/>
      <c r="M137" s="3"/>
      <c r="N137" s="47"/>
      <c r="O137" s="47"/>
      <c r="P137" s="47"/>
      <c r="Q137" s="47"/>
    </row>
    <row r="138" spans="1:17" s="136" customFormat="1" ht="44.4" customHeight="1" x14ac:dyDescent="0.3">
      <c r="A138" s="51"/>
      <c r="B138" s="108" t="s">
        <v>66</v>
      </c>
      <c r="C138" s="61">
        <v>9900</v>
      </c>
      <c r="D138" s="36">
        <v>6800</v>
      </c>
      <c r="E138" s="188">
        <v>0</v>
      </c>
      <c r="F138" s="37">
        <f t="shared" si="10"/>
        <v>6800</v>
      </c>
      <c r="G138" s="56">
        <v>0</v>
      </c>
      <c r="H138" s="37">
        <f t="shared" si="9"/>
        <v>3100</v>
      </c>
      <c r="I138" s="67" t="s">
        <v>157</v>
      </c>
      <c r="J138" s="3"/>
      <c r="L138" s="3"/>
      <c r="M138" s="3"/>
      <c r="N138" s="47"/>
      <c r="O138" s="47"/>
      <c r="P138" s="47"/>
      <c r="Q138" s="47"/>
    </row>
    <row r="139" spans="1:17" s="136" customFormat="1" ht="44.4" customHeight="1" x14ac:dyDescent="0.3">
      <c r="A139" s="51"/>
      <c r="B139" s="108" t="s">
        <v>178</v>
      </c>
      <c r="C139" s="61">
        <v>568</v>
      </c>
      <c r="D139" s="36">
        <v>0</v>
      </c>
      <c r="E139" s="188">
        <v>335.92</v>
      </c>
      <c r="F139" s="37">
        <f>+D139+E139</f>
        <v>335.92</v>
      </c>
      <c r="G139" s="56">
        <v>0</v>
      </c>
      <c r="H139" s="37">
        <f>+C139-F139-G139</f>
        <v>232.07999999999998</v>
      </c>
      <c r="I139" s="63" t="s">
        <v>303</v>
      </c>
      <c r="J139" s="3"/>
      <c r="L139" s="3"/>
      <c r="M139" s="3"/>
      <c r="N139" s="47"/>
      <c r="O139" s="47"/>
      <c r="P139" s="47"/>
      <c r="Q139" s="47"/>
    </row>
    <row r="140" spans="1:17" s="136" customFormat="1" ht="41.4" x14ac:dyDescent="0.3">
      <c r="A140" s="51"/>
      <c r="B140" s="108" t="s">
        <v>179</v>
      </c>
      <c r="C140" s="61">
        <v>14672</v>
      </c>
      <c r="D140" s="36">
        <v>0</v>
      </c>
      <c r="E140" s="188">
        <v>3136</v>
      </c>
      <c r="F140" s="37">
        <f>+D140+E140</f>
        <v>3136</v>
      </c>
      <c r="G140" s="56">
        <v>0</v>
      </c>
      <c r="H140" s="37">
        <f>+C140-F140-G140</f>
        <v>11536</v>
      </c>
      <c r="I140" s="63" t="s">
        <v>304</v>
      </c>
      <c r="J140" s="3"/>
      <c r="L140" s="3"/>
      <c r="M140" s="3"/>
      <c r="N140" s="47"/>
      <c r="O140" s="47"/>
      <c r="P140" s="47"/>
      <c r="Q140" s="47"/>
    </row>
    <row r="141" spans="1:17" s="136" customFormat="1" ht="47.25" customHeight="1" x14ac:dyDescent="0.3">
      <c r="A141" s="54"/>
      <c r="B141" s="58" t="s">
        <v>211</v>
      </c>
      <c r="C141" s="59">
        <v>960</v>
      </c>
      <c r="D141" s="33">
        <v>920</v>
      </c>
      <c r="E141" s="60">
        <v>0</v>
      </c>
      <c r="F141" s="34">
        <f t="shared" si="10"/>
        <v>920</v>
      </c>
      <c r="G141" s="60">
        <v>0</v>
      </c>
      <c r="H141" s="34">
        <f t="shared" si="9"/>
        <v>40</v>
      </c>
      <c r="I141" s="65" t="s">
        <v>134</v>
      </c>
      <c r="J141" s="3"/>
      <c r="K141" s="79"/>
      <c r="L141" s="3"/>
      <c r="M141" s="3"/>
      <c r="N141" s="47"/>
      <c r="O141" s="47"/>
      <c r="P141" s="47"/>
      <c r="Q141" s="47"/>
    </row>
    <row r="142" spans="1:17" s="136" customFormat="1" ht="69" x14ac:dyDescent="0.3">
      <c r="A142" s="46"/>
      <c r="B142" s="58" t="s">
        <v>212</v>
      </c>
      <c r="C142" s="73">
        <v>16400</v>
      </c>
      <c r="D142" s="33">
        <v>2575.08</v>
      </c>
      <c r="E142" s="60">
        <v>0</v>
      </c>
      <c r="F142" s="34">
        <f t="shared" si="10"/>
        <v>2575.08</v>
      </c>
      <c r="G142" s="60">
        <v>1623.42</v>
      </c>
      <c r="H142" s="34">
        <f t="shared" si="9"/>
        <v>12201.5</v>
      </c>
      <c r="I142" s="65" t="s">
        <v>233</v>
      </c>
      <c r="J142" s="3"/>
      <c r="K142" s="79"/>
      <c r="L142" s="3"/>
      <c r="M142" s="3"/>
      <c r="N142" s="47"/>
      <c r="O142" s="47"/>
      <c r="P142" s="47"/>
      <c r="Q142" s="47"/>
    </row>
    <row r="143" spans="1:17" s="136" customFormat="1" ht="69" x14ac:dyDescent="0.3">
      <c r="A143" s="45"/>
      <c r="B143" s="55" t="s">
        <v>180</v>
      </c>
      <c r="C143" s="110">
        <v>4200</v>
      </c>
      <c r="D143" s="36">
        <v>2686</v>
      </c>
      <c r="E143" s="56">
        <v>0</v>
      </c>
      <c r="F143" s="37">
        <f t="shared" si="10"/>
        <v>2686</v>
      </c>
      <c r="G143" s="56">
        <v>276.5</v>
      </c>
      <c r="H143" s="37">
        <f t="shared" si="9"/>
        <v>1237.5</v>
      </c>
      <c r="I143" s="63" t="s">
        <v>305</v>
      </c>
      <c r="J143" s="3"/>
      <c r="K143" s="79"/>
      <c r="L143" s="3"/>
      <c r="M143" s="3"/>
      <c r="N143" s="47"/>
      <c r="O143" s="47"/>
      <c r="P143" s="47"/>
      <c r="Q143" s="47"/>
    </row>
    <row r="144" spans="1:17" s="136" customFormat="1" ht="41.4" x14ac:dyDescent="0.3">
      <c r="A144" s="45"/>
      <c r="B144" s="55" t="s">
        <v>181</v>
      </c>
      <c r="C144" s="110">
        <v>21768</v>
      </c>
      <c r="D144" s="36">
        <v>0</v>
      </c>
      <c r="E144" s="56">
        <v>1300</v>
      </c>
      <c r="F144" s="37">
        <f t="shared" si="10"/>
        <v>1300</v>
      </c>
      <c r="G144" s="56">
        <v>261956.39</v>
      </c>
      <c r="H144" s="37">
        <f t="shared" si="9"/>
        <v>-241488.39</v>
      </c>
      <c r="I144" s="63" t="s">
        <v>306</v>
      </c>
      <c r="J144" s="3"/>
      <c r="K144" s="79"/>
      <c r="L144" s="3"/>
      <c r="M144" s="3"/>
      <c r="N144" s="47"/>
      <c r="O144" s="47"/>
      <c r="P144" s="47"/>
      <c r="Q144" s="47"/>
    </row>
    <row r="145" spans="1:17" s="136" customFormat="1" ht="43.8" customHeight="1" x14ac:dyDescent="0.3">
      <c r="A145" s="51"/>
      <c r="B145" s="112"/>
      <c r="C145" s="113"/>
      <c r="D145" s="52"/>
      <c r="E145" s="57"/>
      <c r="F145" s="53"/>
      <c r="G145" s="57"/>
      <c r="H145" s="53"/>
      <c r="I145" s="67" t="s">
        <v>255</v>
      </c>
      <c r="J145" s="3"/>
      <c r="K145" s="79"/>
      <c r="L145" s="3"/>
      <c r="M145" s="3"/>
      <c r="N145" s="47"/>
      <c r="O145" s="47"/>
      <c r="P145" s="47"/>
      <c r="Q145" s="47"/>
    </row>
    <row r="146" spans="1:17" s="136" customFormat="1" ht="45" customHeight="1" x14ac:dyDescent="0.3">
      <c r="A146" s="51"/>
      <c r="B146" s="112"/>
      <c r="C146" s="113"/>
      <c r="D146" s="52"/>
      <c r="E146" s="57"/>
      <c r="F146" s="53"/>
      <c r="G146" s="57"/>
      <c r="H146" s="53"/>
      <c r="I146" s="67" t="s">
        <v>259</v>
      </c>
      <c r="J146" s="3"/>
      <c r="K146" s="79"/>
      <c r="L146" s="3"/>
      <c r="M146" s="3"/>
      <c r="N146" s="47"/>
      <c r="O146" s="47"/>
      <c r="P146" s="47"/>
      <c r="Q146" s="47"/>
    </row>
    <row r="147" spans="1:17" s="136" customFormat="1" ht="52.8" customHeight="1" x14ac:dyDescent="0.3">
      <c r="A147" s="54"/>
      <c r="B147" s="175"/>
      <c r="C147" s="176"/>
      <c r="D147" s="49"/>
      <c r="E147" s="62"/>
      <c r="F147" s="50"/>
      <c r="G147" s="62"/>
      <c r="H147" s="50"/>
      <c r="I147" s="64" t="s">
        <v>307</v>
      </c>
      <c r="J147" s="3"/>
      <c r="K147" s="79"/>
      <c r="L147" s="3"/>
      <c r="M147" s="3"/>
      <c r="N147" s="47"/>
      <c r="O147" s="47"/>
      <c r="P147" s="47"/>
      <c r="Q147" s="47"/>
    </row>
    <row r="148" spans="1:17" s="136" customFormat="1" ht="48.6" customHeight="1" x14ac:dyDescent="0.3">
      <c r="A148" s="51"/>
      <c r="B148" s="172" t="s">
        <v>67</v>
      </c>
      <c r="C148" s="113">
        <v>1200</v>
      </c>
      <c r="D148" s="52">
        <v>700</v>
      </c>
      <c r="E148" s="57">
        <v>0</v>
      </c>
      <c r="F148" s="53">
        <f t="shared" si="10"/>
        <v>700</v>
      </c>
      <c r="G148" s="57">
        <v>0</v>
      </c>
      <c r="H148" s="53">
        <f t="shared" si="9"/>
        <v>500</v>
      </c>
      <c r="I148" s="64" t="s">
        <v>132</v>
      </c>
      <c r="J148" s="3"/>
      <c r="K148" s="79"/>
      <c r="L148" s="3"/>
      <c r="M148" s="3"/>
      <c r="N148" s="47"/>
      <c r="O148" s="47"/>
      <c r="P148" s="47"/>
      <c r="Q148" s="47"/>
    </row>
    <row r="149" spans="1:17" s="136" customFormat="1" ht="27.6" x14ac:dyDescent="0.3">
      <c r="A149" s="51"/>
      <c r="B149" s="55" t="s">
        <v>68</v>
      </c>
      <c r="C149" s="110">
        <v>1800</v>
      </c>
      <c r="D149" s="36">
        <v>0</v>
      </c>
      <c r="E149" s="56">
        <v>0</v>
      </c>
      <c r="F149" s="37">
        <f t="shared" si="10"/>
        <v>0</v>
      </c>
      <c r="G149" s="56">
        <v>0</v>
      </c>
      <c r="H149" s="37">
        <f t="shared" si="9"/>
        <v>1800</v>
      </c>
      <c r="I149" s="109"/>
      <c r="J149" s="3"/>
      <c r="K149" s="79"/>
      <c r="L149" s="3"/>
      <c r="M149" s="3"/>
      <c r="N149" s="47"/>
      <c r="O149" s="47"/>
      <c r="P149" s="47"/>
      <c r="Q149" s="47"/>
    </row>
    <row r="150" spans="1:17" s="136" customFormat="1" ht="41.4" x14ac:dyDescent="0.3">
      <c r="A150" s="45"/>
      <c r="B150" s="55" t="s">
        <v>213</v>
      </c>
      <c r="C150" s="110">
        <v>7022</v>
      </c>
      <c r="D150" s="36">
        <v>6710</v>
      </c>
      <c r="E150" s="56">
        <v>90</v>
      </c>
      <c r="F150" s="37">
        <f>+D150+E150</f>
        <v>6800</v>
      </c>
      <c r="G150" s="56">
        <v>0</v>
      </c>
      <c r="H150" s="37">
        <f t="shared" si="9"/>
        <v>222</v>
      </c>
      <c r="I150" s="63" t="s">
        <v>230</v>
      </c>
      <c r="J150" s="3"/>
      <c r="K150" s="3"/>
      <c r="L150" s="3"/>
      <c r="M150" s="3"/>
      <c r="N150" s="47"/>
      <c r="O150" s="47"/>
      <c r="P150" s="47"/>
      <c r="Q150" s="47"/>
    </row>
    <row r="151" spans="1:17" s="136" customFormat="1" ht="48.75" customHeight="1" x14ac:dyDescent="0.3">
      <c r="A151" s="54"/>
      <c r="B151" s="175"/>
      <c r="C151" s="176"/>
      <c r="D151" s="49"/>
      <c r="E151" s="62"/>
      <c r="F151" s="50"/>
      <c r="G151" s="62"/>
      <c r="H151" s="50"/>
      <c r="I151" s="64" t="s">
        <v>269</v>
      </c>
      <c r="J151" s="3"/>
      <c r="K151" s="3"/>
      <c r="L151" s="3"/>
      <c r="M151" s="79"/>
      <c r="N151" s="47"/>
      <c r="O151" s="47"/>
      <c r="P151" s="47"/>
      <c r="Q151" s="47"/>
    </row>
    <row r="152" spans="1:17" s="136" customFormat="1" ht="46.8" customHeight="1" x14ac:dyDescent="0.3">
      <c r="A152" s="51"/>
      <c r="B152" s="112" t="s">
        <v>214</v>
      </c>
      <c r="C152" s="113">
        <v>2222</v>
      </c>
      <c r="D152" s="52">
        <v>780</v>
      </c>
      <c r="E152" s="57">
        <v>9.58</v>
      </c>
      <c r="F152" s="53">
        <f t="shared" si="10"/>
        <v>789.58</v>
      </c>
      <c r="G152" s="57">
        <v>0</v>
      </c>
      <c r="H152" s="53">
        <f t="shared" si="9"/>
        <v>1432.42</v>
      </c>
      <c r="I152" s="67" t="s">
        <v>143</v>
      </c>
      <c r="J152" s="3"/>
      <c r="K152" s="79"/>
      <c r="L152" s="3"/>
      <c r="M152" s="79"/>
      <c r="N152" s="47"/>
      <c r="O152" s="47"/>
      <c r="P152" s="47"/>
      <c r="Q152" s="47"/>
    </row>
    <row r="153" spans="1:17" s="136" customFormat="1" ht="36" customHeight="1" x14ac:dyDescent="0.3">
      <c r="A153" s="54"/>
      <c r="B153" s="175"/>
      <c r="C153" s="176"/>
      <c r="D153" s="49"/>
      <c r="E153" s="62"/>
      <c r="F153" s="50"/>
      <c r="G153" s="62"/>
      <c r="H153" s="50"/>
      <c r="I153" s="64" t="s">
        <v>308</v>
      </c>
      <c r="J153" s="3"/>
      <c r="K153" s="79"/>
      <c r="L153" s="3"/>
      <c r="M153" s="3"/>
      <c r="N153" s="47"/>
      <c r="O153" s="47"/>
      <c r="P153" s="47"/>
      <c r="Q153" s="47"/>
    </row>
    <row r="154" spans="1:17" s="136" customFormat="1" ht="44.4" customHeight="1" x14ac:dyDescent="0.3">
      <c r="A154" s="183"/>
      <c r="B154" s="189" t="s">
        <v>182</v>
      </c>
      <c r="C154" s="190">
        <v>260</v>
      </c>
      <c r="D154" s="135">
        <v>0</v>
      </c>
      <c r="E154" s="62">
        <v>100</v>
      </c>
      <c r="F154" s="50">
        <f t="shared" si="10"/>
        <v>100</v>
      </c>
      <c r="G154" s="62">
        <v>0</v>
      </c>
      <c r="H154" s="50">
        <f t="shared" si="9"/>
        <v>160</v>
      </c>
      <c r="I154" s="65" t="s">
        <v>226</v>
      </c>
      <c r="J154" s="3"/>
      <c r="K154" s="79"/>
      <c r="L154" s="3"/>
      <c r="M154" s="3"/>
      <c r="N154" s="47"/>
      <c r="O154" s="47"/>
      <c r="P154" s="47"/>
      <c r="Q154" s="47"/>
    </row>
    <row r="155" spans="1:17" s="136" customFormat="1" ht="36.6" customHeight="1" x14ac:dyDescent="0.3">
      <c r="A155" s="191"/>
      <c r="B155" s="192" t="s">
        <v>183</v>
      </c>
      <c r="C155" s="193">
        <v>325</v>
      </c>
      <c r="D155" s="125">
        <v>0</v>
      </c>
      <c r="E155" s="60">
        <v>429</v>
      </c>
      <c r="F155" s="34">
        <f t="shared" si="10"/>
        <v>429</v>
      </c>
      <c r="G155" s="60">
        <v>0</v>
      </c>
      <c r="H155" s="34">
        <f t="shared" si="9"/>
        <v>-104</v>
      </c>
      <c r="I155" s="65" t="s">
        <v>267</v>
      </c>
      <c r="J155" s="3"/>
      <c r="K155" s="79"/>
      <c r="L155" s="3"/>
      <c r="M155" s="3"/>
      <c r="N155" s="47"/>
      <c r="O155" s="47"/>
      <c r="P155" s="47"/>
      <c r="Q155" s="47"/>
    </row>
    <row r="156" spans="1:17" s="136" customFormat="1" ht="48" customHeight="1" x14ac:dyDescent="0.3">
      <c r="A156" s="173"/>
      <c r="B156" s="194" t="s">
        <v>184</v>
      </c>
      <c r="C156" s="195">
        <v>780</v>
      </c>
      <c r="D156" s="143">
        <v>0</v>
      </c>
      <c r="E156" s="56">
        <v>124.54</v>
      </c>
      <c r="F156" s="37">
        <f t="shared" si="10"/>
        <v>124.54</v>
      </c>
      <c r="G156" s="56">
        <v>0</v>
      </c>
      <c r="H156" s="37">
        <f t="shared" si="9"/>
        <v>655.46</v>
      </c>
      <c r="I156" s="63" t="s">
        <v>231</v>
      </c>
      <c r="J156" s="3"/>
      <c r="K156" s="79"/>
      <c r="L156" s="3"/>
      <c r="M156" s="3"/>
      <c r="N156" s="47"/>
      <c r="O156" s="47"/>
      <c r="P156" s="47"/>
      <c r="Q156" s="47"/>
    </row>
    <row r="157" spans="1:17" s="136" customFormat="1" ht="55.2" x14ac:dyDescent="0.3">
      <c r="A157" s="46"/>
      <c r="B157" s="196" t="s">
        <v>185</v>
      </c>
      <c r="C157" s="193">
        <v>300</v>
      </c>
      <c r="D157" s="33">
        <v>0</v>
      </c>
      <c r="E157" s="60">
        <v>0</v>
      </c>
      <c r="F157" s="34">
        <f t="shared" si="10"/>
        <v>0</v>
      </c>
      <c r="G157" s="60">
        <v>648</v>
      </c>
      <c r="H157" s="34">
        <f t="shared" si="9"/>
        <v>-348</v>
      </c>
      <c r="I157" s="65" t="s">
        <v>232</v>
      </c>
      <c r="J157" s="3"/>
      <c r="K157" s="79"/>
      <c r="L157" s="3"/>
      <c r="M157" s="3"/>
      <c r="N157" s="47"/>
      <c r="O157" s="47"/>
      <c r="P157" s="47"/>
      <c r="Q157" s="47"/>
    </row>
    <row r="158" spans="1:17" s="136" customFormat="1" ht="35.4" customHeight="1" x14ac:dyDescent="0.3">
      <c r="A158" s="183"/>
      <c r="B158" s="189" t="s">
        <v>186</v>
      </c>
      <c r="C158" s="190">
        <v>8625</v>
      </c>
      <c r="D158" s="135">
        <v>0</v>
      </c>
      <c r="E158" s="62">
        <v>5175</v>
      </c>
      <c r="F158" s="50">
        <f t="shared" si="10"/>
        <v>5175</v>
      </c>
      <c r="G158" s="62">
        <v>0</v>
      </c>
      <c r="H158" s="50">
        <f t="shared" si="9"/>
        <v>3450</v>
      </c>
      <c r="I158" s="64" t="s">
        <v>268</v>
      </c>
      <c r="J158" s="3"/>
      <c r="K158" s="79"/>
      <c r="L158" s="3"/>
      <c r="M158" s="3"/>
      <c r="N158" s="47"/>
      <c r="O158" s="47"/>
      <c r="P158" s="47"/>
      <c r="Q158" s="47"/>
    </row>
    <row r="159" spans="1:17" s="136" customFormat="1" ht="49.95" customHeight="1" x14ac:dyDescent="0.3">
      <c r="A159" s="191"/>
      <c r="B159" s="197" t="s">
        <v>187</v>
      </c>
      <c r="C159" s="193">
        <v>1800</v>
      </c>
      <c r="D159" s="125">
        <v>0</v>
      </c>
      <c r="E159" s="60">
        <v>0</v>
      </c>
      <c r="F159" s="34">
        <f t="shared" si="10"/>
        <v>0</v>
      </c>
      <c r="G159" s="60">
        <v>0</v>
      </c>
      <c r="H159" s="34">
        <f t="shared" si="9"/>
        <v>1800</v>
      </c>
      <c r="I159" s="48"/>
      <c r="J159" s="3"/>
      <c r="K159" s="79"/>
      <c r="L159" s="3"/>
      <c r="M159" s="3"/>
      <c r="N159" s="47"/>
      <c r="O159" s="47"/>
      <c r="P159" s="47"/>
      <c r="Q159" s="47"/>
    </row>
    <row r="160" spans="1:17" s="136" customFormat="1" ht="49.95" customHeight="1" x14ac:dyDescent="0.3">
      <c r="A160" s="191"/>
      <c r="B160" s="197" t="s">
        <v>188</v>
      </c>
      <c r="C160" s="193">
        <v>4680</v>
      </c>
      <c r="D160" s="125">
        <v>0</v>
      </c>
      <c r="E160" s="60">
        <v>0</v>
      </c>
      <c r="F160" s="34">
        <f t="shared" si="10"/>
        <v>0</v>
      </c>
      <c r="G160" s="60">
        <v>0</v>
      </c>
      <c r="H160" s="34">
        <f t="shared" si="9"/>
        <v>4680</v>
      </c>
      <c r="I160" s="48"/>
      <c r="J160" s="3"/>
      <c r="K160" s="79"/>
      <c r="L160" s="3"/>
      <c r="M160" s="3"/>
      <c r="N160" s="47"/>
      <c r="O160" s="47"/>
      <c r="P160" s="47"/>
      <c r="Q160" s="47"/>
    </row>
    <row r="161" spans="1:17" s="136" customFormat="1" ht="49.95" customHeight="1" x14ac:dyDescent="0.3">
      <c r="A161" s="191"/>
      <c r="B161" s="197" t="s">
        <v>189</v>
      </c>
      <c r="C161" s="193">
        <v>3750</v>
      </c>
      <c r="D161" s="125">
        <v>0</v>
      </c>
      <c r="E161" s="60">
        <v>0</v>
      </c>
      <c r="F161" s="34">
        <f>+D161+E161</f>
        <v>0</v>
      </c>
      <c r="G161" s="60">
        <v>0</v>
      </c>
      <c r="H161" s="34">
        <f t="shared" si="9"/>
        <v>3750</v>
      </c>
      <c r="I161" s="48"/>
      <c r="J161" s="3"/>
      <c r="K161" s="79"/>
      <c r="L161" s="3"/>
      <c r="M161" s="3"/>
      <c r="N161" s="47"/>
      <c r="O161" s="47"/>
      <c r="P161" s="47"/>
      <c r="Q161" s="47"/>
    </row>
    <row r="162" spans="1:17" ht="15.6" x14ac:dyDescent="0.3">
      <c r="A162" s="45"/>
      <c r="B162" s="55"/>
      <c r="C162" s="76"/>
      <c r="D162" s="36"/>
      <c r="E162" s="36"/>
      <c r="F162" s="36"/>
      <c r="G162" s="36"/>
      <c r="H162" s="34"/>
      <c r="I162" s="87"/>
      <c r="J162" s="3"/>
      <c r="K162" s="3"/>
      <c r="L162" s="3"/>
      <c r="M162" s="3"/>
      <c r="N162" s="7"/>
      <c r="O162" s="7"/>
      <c r="P162" s="7"/>
      <c r="Q162" s="7"/>
    </row>
    <row r="163" spans="1:17" ht="41.4" x14ac:dyDescent="0.3">
      <c r="A163" s="46" t="s">
        <v>69</v>
      </c>
      <c r="B163" s="106" t="s">
        <v>215</v>
      </c>
      <c r="C163" s="88">
        <v>5994</v>
      </c>
      <c r="D163" s="60">
        <v>0</v>
      </c>
      <c r="E163" s="60">
        <v>2994</v>
      </c>
      <c r="F163" s="34">
        <f t="shared" ref="F163:F170" si="11">+D163+E163</f>
        <v>2994</v>
      </c>
      <c r="G163" s="60">
        <v>0</v>
      </c>
      <c r="H163" s="34">
        <f t="shared" ref="H163:H170" si="12">+C163-F163-G163</f>
        <v>3000</v>
      </c>
      <c r="I163" s="65" t="s">
        <v>137</v>
      </c>
      <c r="J163" s="3"/>
      <c r="K163" s="79"/>
      <c r="L163" s="3"/>
      <c r="M163" s="3"/>
      <c r="N163" s="7"/>
      <c r="O163" s="7"/>
      <c r="P163" s="7"/>
      <c r="Q163" s="7"/>
    </row>
    <row r="164" spans="1:17" ht="89.25" customHeight="1" x14ac:dyDescent="0.3">
      <c r="A164" s="46"/>
      <c r="B164" s="106" t="s">
        <v>70</v>
      </c>
      <c r="C164" s="88">
        <v>21546</v>
      </c>
      <c r="D164" s="60">
        <v>0</v>
      </c>
      <c r="E164" s="60">
        <v>20419</v>
      </c>
      <c r="F164" s="34">
        <f t="shared" si="11"/>
        <v>20419</v>
      </c>
      <c r="G164" s="60">
        <v>0</v>
      </c>
      <c r="H164" s="34">
        <f t="shared" si="12"/>
        <v>1127</v>
      </c>
      <c r="I164" s="107" t="s">
        <v>152</v>
      </c>
      <c r="J164" s="3"/>
      <c r="K164" s="3"/>
      <c r="L164" s="3"/>
      <c r="M164" s="3"/>
      <c r="N164" s="7"/>
      <c r="O164" s="7"/>
      <c r="P164" s="7"/>
      <c r="Q164" s="7"/>
    </row>
    <row r="165" spans="1:17" ht="45" customHeight="1" x14ac:dyDescent="0.3">
      <c r="A165" s="46"/>
      <c r="B165" s="106" t="s">
        <v>71</v>
      </c>
      <c r="C165" s="88">
        <v>2750</v>
      </c>
      <c r="D165" s="60">
        <v>0</v>
      </c>
      <c r="E165" s="60">
        <v>2178</v>
      </c>
      <c r="F165" s="34">
        <f t="shared" si="11"/>
        <v>2178</v>
      </c>
      <c r="G165" s="60">
        <v>0</v>
      </c>
      <c r="H165" s="34">
        <f t="shared" si="12"/>
        <v>572</v>
      </c>
      <c r="I165" s="107" t="s">
        <v>138</v>
      </c>
      <c r="J165" s="3"/>
      <c r="K165" s="79"/>
      <c r="L165" s="3"/>
      <c r="M165" s="3"/>
      <c r="N165" s="7"/>
      <c r="O165" s="7"/>
      <c r="P165" s="7"/>
      <c r="Q165" s="7"/>
    </row>
    <row r="166" spans="1:17" ht="27.6" x14ac:dyDescent="0.3">
      <c r="A166" s="51"/>
      <c r="B166" s="86" t="s">
        <v>72</v>
      </c>
      <c r="C166" s="89">
        <v>3000</v>
      </c>
      <c r="D166" s="57">
        <v>0</v>
      </c>
      <c r="E166" s="57">
        <v>0</v>
      </c>
      <c r="F166" s="53">
        <f t="shared" si="11"/>
        <v>0</v>
      </c>
      <c r="G166" s="57">
        <v>0</v>
      </c>
      <c r="H166" s="53">
        <f t="shared" si="12"/>
        <v>3000</v>
      </c>
      <c r="I166" s="48"/>
      <c r="J166" s="3"/>
      <c r="K166" s="3"/>
      <c r="L166" s="3"/>
      <c r="M166" s="3"/>
      <c r="N166" s="7"/>
      <c r="O166" s="7"/>
      <c r="P166" s="7"/>
      <c r="Q166" s="7"/>
    </row>
    <row r="167" spans="1:17" ht="48" customHeight="1" x14ac:dyDescent="0.3">
      <c r="A167" s="46"/>
      <c r="B167" s="65" t="s">
        <v>73</v>
      </c>
      <c r="C167" s="88">
        <v>3000</v>
      </c>
      <c r="D167" s="60">
        <v>0</v>
      </c>
      <c r="E167" s="60">
        <v>3200</v>
      </c>
      <c r="F167" s="34">
        <f t="shared" si="11"/>
        <v>3200</v>
      </c>
      <c r="G167" s="60">
        <v>0</v>
      </c>
      <c r="H167" s="34">
        <f t="shared" si="12"/>
        <v>-200</v>
      </c>
      <c r="I167" s="107" t="s">
        <v>170</v>
      </c>
      <c r="J167" s="3"/>
      <c r="K167" s="3"/>
      <c r="L167" s="3"/>
      <c r="M167" s="3"/>
      <c r="N167" s="7"/>
      <c r="O167" s="7"/>
      <c r="P167" s="7"/>
      <c r="Q167" s="7"/>
    </row>
    <row r="168" spans="1:17" ht="41.4" x14ac:dyDescent="0.3">
      <c r="A168" s="51"/>
      <c r="B168" s="86" t="s">
        <v>74</v>
      </c>
      <c r="C168" s="89">
        <v>8000</v>
      </c>
      <c r="D168" s="57">
        <v>0</v>
      </c>
      <c r="E168" s="57">
        <v>0</v>
      </c>
      <c r="F168" s="53">
        <f t="shared" si="11"/>
        <v>0</v>
      </c>
      <c r="G168" s="57">
        <v>7996.56</v>
      </c>
      <c r="H168" s="53">
        <f t="shared" si="12"/>
        <v>3.4399999999995998</v>
      </c>
      <c r="I168" s="65" t="s">
        <v>264</v>
      </c>
      <c r="J168" s="3"/>
      <c r="K168" s="79"/>
      <c r="L168" s="3"/>
      <c r="M168" s="3"/>
      <c r="N168" s="7"/>
      <c r="O168" s="7"/>
      <c r="P168" s="7"/>
      <c r="Q168" s="7"/>
    </row>
    <row r="169" spans="1:17" ht="30" customHeight="1" x14ac:dyDescent="0.3">
      <c r="A169" s="46"/>
      <c r="B169" s="106" t="s">
        <v>75</v>
      </c>
      <c r="C169" s="120">
        <v>2504</v>
      </c>
      <c r="D169" s="60">
        <v>999.96</v>
      </c>
      <c r="E169" s="60">
        <v>0</v>
      </c>
      <c r="F169" s="34">
        <f t="shared" si="11"/>
        <v>999.96</v>
      </c>
      <c r="G169" s="60">
        <v>0</v>
      </c>
      <c r="H169" s="34">
        <f t="shared" si="12"/>
        <v>1504.04</v>
      </c>
      <c r="I169" s="107" t="s">
        <v>76</v>
      </c>
      <c r="J169" s="3"/>
      <c r="K169" s="79"/>
      <c r="L169" s="3"/>
      <c r="M169" s="3"/>
      <c r="N169" s="7"/>
      <c r="O169" s="7"/>
      <c r="P169" s="7"/>
      <c r="Q169" s="7"/>
    </row>
    <row r="170" spans="1:17" ht="58.2" customHeight="1" x14ac:dyDescent="0.3">
      <c r="A170" s="65"/>
      <c r="B170" s="65" t="s">
        <v>77</v>
      </c>
      <c r="C170" s="88">
        <v>11276</v>
      </c>
      <c r="D170" s="60">
        <v>0</v>
      </c>
      <c r="E170" s="60">
        <v>9801</v>
      </c>
      <c r="F170" s="34">
        <f t="shared" si="11"/>
        <v>9801</v>
      </c>
      <c r="G170" s="60">
        <v>0</v>
      </c>
      <c r="H170" s="34">
        <f t="shared" si="12"/>
        <v>1475</v>
      </c>
      <c r="I170" s="107" t="s">
        <v>139</v>
      </c>
      <c r="J170" s="3"/>
      <c r="K170" s="3"/>
      <c r="L170" s="3"/>
      <c r="M170" s="3"/>
      <c r="N170" s="7"/>
      <c r="O170" s="7"/>
      <c r="P170" s="7"/>
      <c r="Q170" s="7"/>
    </row>
    <row r="171" spans="1:17" ht="61.5" customHeight="1" x14ac:dyDescent="0.3">
      <c r="A171" s="65"/>
      <c r="B171" s="58" t="s">
        <v>176</v>
      </c>
      <c r="C171" s="73">
        <v>9250</v>
      </c>
      <c r="D171" s="33">
        <v>0</v>
      </c>
      <c r="E171" s="60">
        <v>3515</v>
      </c>
      <c r="F171" s="34">
        <f>+D171+E171</f>
        <v>3515</v>
      </c>
      <c r="G171" s="60">
        <v>148</v>
      </c>
      <c r="H171" s="34">
        <f>+C171-F171-G171</f>
        <v>5587</v>
      </c>
      <c r="I171" s="65" t="s">
        <v>223</v>
      </c>
      <c r="J171" s="3"/>
      <c r="K171" s="3"/>
      <c r="L171" s="3"/>
      <c r="M171" s="3"/>
      <c r="N171" s="7"/>
      <c r="O171" s="7"/>
      <c r="P171" s="7"/>
      <c r="Q171" s="7"/>
    </row>
    <row r="172" spans="1:17" ht="48.75" customHeight="1" x14ac:dyDescent="0.3">
      <c r="A172" s="65"/>
      <c r="B172" s="175" t="s">
        <v>262</v>
      </c>
      <c r="C172" s="179">
        <v>2080.04</v>
      </c>
      <c r="D172" s="49">
        <v>0</v>
      </c>
      <c r="E172" s="62">
        <v>0</v>
      </c>
      <c r="F172" s="50">
        <f>+D172+E172</f>
        <v>0</v>
      </c>
      <c r="G172" s="62">
        <v>2080.04</v>
      </c>
      <c r="H172" s="50">
        <f>+C172-F172-G172</f>
        <v>0</v>
      </c>
      <c r="I172" s="65" t="s">
        <v>263</v>
      </c>
      <c r="J172" s="3"/>
      <c r="K172" s="3"/>
      <c r="L172" s="79" t="s">
        <v>265</v>
      </c>
      <c r="M172" s="3"/>
      <c r="N172" s="7"/>
      <c r="O172" s="7"/>
      <c r="P172" s="7"/>
      <c r="Q172" s="7"/>
    </row>
    <row r="173" spans="1:17" ht="15.6" x14ac:dyDescent="0.3">
      <c r="A173" s="94"/>
      <c r="B173" s="64"/>
      <c r="C173" s="91"/>
      <c r="D173" s="62"/>
      <c r="E173" s="62"/>
      <c r="F173" s="50"/>
      <c r="G173" s="62"/>
      <c r="H173" s="50"/>
      <c r="I173" s="48"/>
      <c r="J173" s="3"/>
      <c r="K173" s="136"/>
      <c r="L173" s="3"/>
      <c r="M173" s="3"/>
      <c r="N173" s="7"/>
      <c r="O173" s="7"/>
      <c r="P173" s="7"/>
      <c r="Q173" s="7"/>
    </row>
    <row r="174" spans="1:17" ht="27.6" x14ac:dyDescent="0.3">
      <c r="A174" s="46" t="s">
        <v>78</v>
      </c>
      <c r="B174" s="65"/>
      <c r="C174" s="91">
        <v>0</v>
      </c>
      <c r="D174" s="33">
        <v>0</v>
      </c>
      <c r="E174" s="33">
        <v>0</v>
      </c>
      <c r="F174" s="34">
        <f t="shared" ref="F174:F176" si="13">+D174+E174</f>
        <v>0</v>
      </c>
      <c r="G174" s="33">
        <v>0</v>
      </c>
      <c r="H174" s="34">
        <f t="shared" ref="H174:H176" si="14">+C174-F174-G174</f>
        <v>0</v>
      </c>
      <c r="I174" s="48"/>
      <c r="J174" s="3"/>
      <c r="K174" s="3"/>
      <c r="L174" s="3"/>
      <c r="M174" s="3"/>
      <c r="N174" s="7"/>
      <c r="O174" s="7"/>
      <c r="P174" s="7"/>
      <c r="Q174" s="7"/>
    </row>
    <row r="175" spans="1:17" ht="30" customHeight="1" x14ac:dyDescent="0.3">
      <c r="A175" s="46" t="s">
        <v>79</v>
      </c>
      <c r="B175" s="65"/>
      <c r="C175" s="95">
        <v>0</v>
      </c>
      <c r="D175" s="33">
        <v>0</v>
      </c>
      <c r="E175" s="33">
        <v>0</v>
      </c>
      <c r="F175" s="34">
        <f t="shared" si="13"/>
        <v>0</v>
      </c>
      <c r="G175" s="33">
        <v>0</v>
      </c>
      <c r="H175" s="34">
        <f t="shared" si="14"/>
        <v>0</v>
      </c>
      <c r="I175" s="48"/>
      <c r="J175" s="3"/>
      <c r="K175" s="83"/>
      <c r="L175" s="3"/>
      <c r="M175" s="3"/>
      <c r="N175" s="7"/>
      <c r="O175" s="7"/>
      <c r="P175" s="7"/>
      <c r="Q175" s="7"/>
    </row>
    <row r="176" spans="1:17" ht="32.4" customHeight="1" x14ac:dyDescent="0.3">
      <c r="A176" s="46" t="s">
        <v>80</v>
      </c>
      <c r="B176" s="65"/>
      <c r="C176" s="96">
        <v>0</v>
      </c>
      <c r="D176" s="33">
        <v>0</v>
      </c>
      <c r="E176" s="33">
        <v>0</v>
      </c>
      <c r="F176" s="34">
        <f t="shared" si="13"/>
        <v>0</v>
      </c>
      <c r="G176" s="33">
        <v>0</v>
      </c>
      <c r="H176" s="34">
        <f t="shared" si="14"/>
        <v>0</v>
      </c>
      <c r="I176" s="48"/>
      <c r="J176" s="3"/>
      <c r="K176" s="83"/>
      <c r="L176" s="3"/>
      <c r="M176" s="3"/>
      <c r="N176" s="7"/>
      <c r="O176" s="7"/>
      <c r="P176" s="7"/>
      <c r="Q176" s="7"/>
    </row>
    <row r="177" spans="1:17" ht="15.6" x14ac:dyDescent="0.3">
      <c r="A177" s="46"/>
      <c r="B177" s="65"/>
      <c r="C177" s="96"/>
      <c r="D177" s="33"/>
      <c r="E177" s="33"/>
      <c r="F177" s="34"/>
      <c r="G177" s="33"/>
      <c r="H177" s="34"/>
      <c r="I177" s="48"/>
      <c r="J177" s="3"/>
      <c r="K177" s="3"/>
      <c r="L177" s="3"/>
      <c r="M177" s="3"/>
      <c r="N177" s="7"/>
      <c r="O177" s="7"/>
      <c r="P177" s="7"/>
      <c r="Q177" s="7"/>
    </row>
    <row r="178" spans="1:17" ht="41.4" x14ac:dyDescent="0.3">
      <c r="A178" s="46" t="s">
        <v>81</v>
      </c>
      <c r="B178" s="65" t="s">
        <v>217</v>
      </c>
      <c r="C178" s="88">
        <v>452200</v>
      </c>
      <c r="D178" s="33">
        <v>452200</v>
      </c>
      <c r="E178" s="33">
        <v>0</v>
      </c>
      <c r="F178" s="34">
        <f>+D178+E178</f>
        <v>452200</v>
      </c>
      <c r="G178" s="60">
        <v>0</v>
      </c>
      <c r="H178" s="34">
        <f>+C178-F178-G178</f>
        <v>0</v>
      </c>
      <c r="I178" s="65" t="s">
        <v>151</v>
      </c>
      <c r="J178" s="3"/>
      <c r="K178" s="79"/>
      <c r="L178" s="3"/>
      <c r="M178" s="3"/>
      <c r="N178" s="7"/>
      <c r="O178" s="7"/>
      <c r="P178" s="7"/>
      <c r="Q178" s="7"/>
    </row>
    <row r="179" spans="1:17" ht="55.95" customHeight="1" x14ac:dyDescent="0.3">
      <c r="A179" s="46"/>
      <c r="B179" s="65" t="s">
        <v>216</v>
      </c>
      <c r="C179" s="88">
        <v>82987</v>
      </c>
      <c r="D179" s="33">
        <v>0</v>
      </c>
      <c r="E179" s="33">
        <v>0</v>
      </c>
      <c r="F179" s="34">
        <f>+D179+E179</f>
        <v>0</v>
      </c>
      <c r="G179" s="60">
        <v>82987</v>
      </c>
      <c r="H179" s="34">
        <f>+C179-F179-G179</f>
        <v>0</v>
      </c>
      <c r="I179" s="65" t="s">
        <v>153</v>
      </c>
      <c r="J179" s="3"/>
      <c r="K179" s="79"/>
      <c r="L179" s="3"/>
      <c r="M179" s="3"/>
      <c r="N179" s="7"/>
      <c r="O179" s="7"/>
      <c r="P179" s="7"/>
      <c r="Q179" s="7"/>
    </row>
    <row r="180" spans="1:17" ht="44.4" customHeight="1" x14ac:dyDescent="0.3">
      <c r="A180" s="46"/>
      <c r="B180" s="65" t="s">
        <v>218</v>
      </c>
      <c r="C180" s="137">
        <v>119996</v>
      </c>
      <c r="D180" s="33">
        <v>119996</v>
      </c>
      <c r="E180" s="33">
        <v>0</v>
      </c>
      <c r="F180" s="34">
        <f>+D180+E180</f>
        <v>119996</v>
      </c>
      <c r="G180" s="60">
        <v>0</v>
      </c>
      <c r="H180" s="34">
        <f>+C180-F180-G180</f>
        <v>0</v>
      </c>
      <c r="I180" s="65" t="s">
        <v>219</v>
      </c>
      <c r="J180" s="3"/>
      <c r="K180" s="79"/>
      <c r="L180" s="3"/>
      <c r="M180" s="3"/>
      <c r="N180" s="7"/>
      <c r="O180" s="7"/>
      <c r="P180" s="7"/>
      <c r="Q180" s="7"/>
    </row>
    <row r="181" spans="1:17" ht="45.6" customHeight="1" x14ac:dyDescent="0.3">
      <c r="A181" s="46"/>
      <c r="B181" s="65" t="s">
        <v>190</v>
      </c>
      <c r="C181" s="138">
        <v>181350</v>
      </c>
      <c r="D181" s="33">
        <v>0</v>
      </c>
      <c r="E181" s="33">
        <v>0</v>
      </c>
      <c r="F181" s="34">
        <f>+D181+E181</f>
        <v>0</v>
      </c>
      <c r="G181" s="60">
        <v>121587</v>
      </c>
      <c r="H181" s="34">
        <f>+C181-F181-G181</f>
        <v>59763</v>
      </c>
      <c r="I181" s="65" t="s">
        <v>252</v>
      </c>
      <c r="J181" s="3"/>
      <c r="K181" s="79"/>
      <c r="L181" s="3"/>
      <c r="M181" s="3"/>
      <c r="N181" s="7"/>
      <c r="O181" s="7"/>
      <c r="P181" s="7"/>
      <c r="Q181" s="7"/>
    </row>
    <row r="182" spans="1:17" ht="62.25" customHeight="1" x14ac:dyDescent="0.3">
      <c r="A182" s="46"/>
      <c r="B182" s="65" t="s">
        <v>191</v>
      </c>
      <c r="C182" s="139">
        <v>80000</v>
      </c>
      <c r="D182" s="33">
        <v>0</v>
      </c>
      <c r="E182" s="33">
        <v>0</v>
      </c>
      <c r="F182" s="34">
        <f>+D182+E182</f>
        <v>0</v>
      </c>
      <c r="G182" s="60">
        <v>92290</v>
      </c>
      <c r="H182" s="34">
        <f>+C182-F182-G182</f>
        <v>-12290</v>
      </c>
      <c r="I182" s="65" t="s">
        <v>221</v>
      </c>
      <c r="J182" s="3"/>
      <c r="K182" s="79"/>
      <c r="L182" s="3"/>
      <c r="M182" s="3"/>
      <c r="N182" s="7"/>
      <c r="O182" s="7"/>
      <c r="P182" s="7"/>
      <c r="Q182" s="7"/>
    </row>
    <row r="183" spans="1:17" ht="15.6" x14ac:dyDescent="0.3">
      <c r="A183" s="46"/>
      <c r="B183" s="65"/>
      <c r="C183" s="96"/>
      <c r="D183" s="33"/>
      <c r="E183" s="33"/>
      <c r="F183" s="34"/>
      <c r="G183" s="33"/>
      <c r="H183" s="34"/>
      <c r="I183" s="48"/>
      <c r="J183" s="3"/>
      <c r="K183" s="3"/>
      <c r="L183" s="3"/>
      <c r="M183" s="3"/>
      <c r="N183" s="7"/>
      <c r="O183" s="7"/>
      <c r="P183" s="7"/>
      <c r="Q183" s="7"/>
    </row>
    <row r="184" spans="1:17" ht="82.8" x14ac:dyDescent="0.3">
      <c r="A184" s="46" t="s">
        <v>82</v>
      </c>
      <c r="B184" s="65" t="s">
        <v>83</v>
      </c>
      <c r="C184" s="88">
        <v>13652</v>
      </c>
      <c r="D184" s="33">
        <v>2571.94</v>
      </c>
      <c r="E184" s="33">
        <v>8294.4699999999993</v>
      </c>
      <c r="F184" s="34">
        <f>+D184+E184</f>
        <v>10866.41</v>
      </c>
      <c r="G184" s="33">
        <v>0</v>
      </c>
      <c r="H184" s="34">
        <f>+C184-F184-G184</f>
        <v>2785.59</v>
      </c>
      <c r="I184" s="69"/>
      <c r="J184" s="3"/>
      <c r="K184" s="3"/>
      <c r="L184" s="3"/>
      <c r="M184" s="3"/>
      <c r="N184" s="7"/>
      <c r="O184" s="7"/>
      <c r="P184" s="7"/>
      <c r="Q184" s="7"/>
    </row>
    <row r="185" spans="1:17" ht="15.75" customHeight="1" x14ac:dyDescent="0.3">
      <c r="A185" s="66"/>
      <c r="B185" s="87"/>
      <c r="C185" s="97"/>
      <c r="D185" s="38"/>
      <c r="E185" s="38"/>
      <c r="F185" s="39"/>
      <c r="G185" s="38"/>
      <c r="H185" s="39"/>
      <c r="I185" s="69"/>
      <c r="J185" s="3"/>
      <c r="K185" s="81"/>
      <c r="L185" s="82"/>
      <c r="M185" s="85"/>
      <c r="N185" s="7"/>
      <c r="O185" s="7"/>
      <c r="P185" s="7"/>
      <c r="Q185" s="7"/>
    </row>
    <row r="186" spans="1:17" ht="15.75" customHeight="1" x14ac:dyDescent="0.3">
      <c r="A186" s="167" t="s">
        <v>148</v>
      </c>
      <c r="B186" s="167"/>
      <c r="C186" s="167"/>
      <c r="D186" s="167"/>
      <c r="E186" s="167"/>
      <c r="F186" s="167"/>
      <c r="G186" s="167"/>
      <c r="H186" s="42"/>
      <c r="I186" s="69"/>
      <c r="J186" s="3"/>
      <c r="K186" s="6"/>
      <c r="L186" s="82"/>
      <c r="M186" s="82"/>
      <c r="N186" s="7"/>
      <c r="O186" s="7"/>
      <c r="P186" s="7"/>
      <c r="Q186" s="7"/>
    </row>
    <row r="187" spans="1:17" ht="15.6" x14ac:dyDescent="0.3">
      <c r="A187" s="98"/>
      <c r="B187" s="98"/>
      <c r="C187" s="99"/>
      <c r="D187" s="40"/>
      <c r="E187" s="41"/>
      <c r="F187" s="42"/>
      <c r="G187" s="41"/>
      <c r="H187" s="42"/>
      <c r="I187" s="69"/>
      <c r="J187" s="3"/>
      <c r="K187" s="6"/>
      <c r="L187" s="82"/>
      <c r="M187" s="82"/>
      <c r="N187" s="7"/>
      <c r="O187" s="7"/>
      <c r="P187" s="7"/>
      <c r="Q187" s="7"/>
    </row>
    <row r="188" spans="1:17" ht="52.8" x14ac:dyDescent="0.3">
      <c r="A188" s="98"/>
      <c r="B188" s="98"/>
      <c r="C188" s="140" t="s">
        <v>16</v>
      </c>
      <c r="D188" s="140" t="s">
        <v>17</v>
      </c>
      <c r="E188" s="140" t="s">
        <v>168</v>
      </c>
      <c r="F188" s="140" t="s">
        <v>150</v>
      </c>
      <c r="G188" s="140" t="s">
        <v>18</v>
      </c>
      <c r="H188" s="140" t="s">
        <v>149</v>
      </c>
      <c r="I188" s="69"/>
      <c r="J188" s="3"/>
      <c r="K188" s="6"/>
      <c r="L188" s="82"/>
      <c r="M188" s="82"/>
      <c r="N188" s="7"/>
      <c r="O188" s="7"/>
      <c r="P188" s="7"/>
      <c r="Q188" s="7"/>
    </row>
    <row r="189" spans="1:17" ht="15.6" x14ac:dyDescent="0.3">
      <c r="A189" s="98"/>
      <c r="B189" s="70" t="s">
        <v>87</v>
      </c>
      <c r="C189" s="97">
        <f>SUM(C11:C13)</f>
        <v>140040.6</v>
      </c>
      <c r="D189" s="97">
        <f>SUM(D11:D13)</f>
        <v>58808.200000000004</v>
      </c>
      <c r="E189" s="97">
        <f>SUM(E11:E13)</f>
        <v>8627.2000000000007</v>
      </c>
      <c r="F189" s="97">
        <f>SUM(F11:F13)</f>
        <v>67435.400000000009</v>
      </c>
      <c r="G189" s="97">
        <f>SUM(G11:G13)</f>
        <v>0</v>
      </c>
      <c r="H189" s="97">
        <f>SUM(H11:H13)</f>
        <v>72605.2</v>
      </c>
      <c r="I189" s="69"/>
      <c r="J189" s="3"/>
      <c r="K189" s="3"/>
      <c r="L189" s="3"/>
      <c r="M189" s="3"/>
      <c r="N189" s="7"/>
      <c r="O189" s="7"/>
      <c r="P189" s="7"/>
      <c r="Q189" s="7"/>
    </row>
    <row r="190" spans="1:17" ht="15.6" x14ac:dyDescent="0.3">
      <c r="A190" s="98"/>
      <c r="B190" s="70" t="s">
        <v>88</v>
      </c>
      <c r="C190" s="97">
        <f>SUM(C15:C17)</f>
        <v>54983.94</v>
      </c>
      <c r="D190" s="97">
        <f>SUM(D15:D17)</f>
        <v>21521.200000000001</v>
      </c>
      <c r="E190" s="97">
        <f>SUM(E15:E17)</f>
        <v>3312.1400000000003</v>
      </c>
      <c r="F190" s="97">
        <f>SUM(F15:F17)</f>
        <v>24833.34</v>
      </c>
      <c r="G190" s="97">
        <f>SUM(G15:G17)</f>
        <v>0</v>
      </c>
      <c r="H190" s="97">
        <f>SUM(H15:H17)</f>
        <v>30150.6</v>
      </c>
      <c r="I190" s="69"/>
      <c r="J190" s="3"/>
      <c r="K190" s="3"/>
      <c r="L190" s="3"/>
      <c r="M190" s="3"/>
      <c r="N190" s="7"/>
      <c r="O190" s="7"/>
      <c r="P190" s="7"/>
      <c r="Q190" s="7"/>
    </row>
    <row r="191" spans="1:17" ht="15.6" x14ac:dyDescent="0.3">
      <c r="A191" s="98"/>
      <c r="B191" s="70" t="s">
        <v>89</v>
      </c>
      <c r="C191" s="97">
        <f>SUM(C19:C25)</f>
        <v>487279.45999999996</v>
      </c>
      <c r="D191" s="97">
        <f>SUM(D19:D25)</f>
        <v>2484</v>
      </c>
      <c r="E191" s="97">
        <f>SUM(E19:E25)</f>
        <v>406</v>
      </c>
      <c r="F191" s="97">
        <f>SUM(F19:F25)</f>
        <v>2890</v>
      </c>
      <c r="G191" s="97">
        <f>SUM(G19:G25)</f>
        <v>644</v>
      </c>
      <c r="H191" s="97">
        <f>SUM(H19:H25)</f>
        <v>483745.45999999996</v>
      </c>
      <c r="I191" s="69"/>
      <c r="J191" s="3"/>
      <c r="K191" s="3"/>
      <c r="L191" s="3"/>
      <c r="M191" s="3"/>
      <c r="N191" s="7"/>
      <c r="O191" s="7"/>
      <c r="P191" s="7"/>
      <c r="Q191" s="7"/>
    </row>
    <row r="192" spans="1:17" ht="15.6" x14ac:dyDescent="0.3">
      <c r="A192" s="98"/>
      <c r="B192" s="70" t="s">
        <v>90</v>
      </c>
      <c r="C192" s="100">
        <f>SUM(C27:C161)</f>
        <v>1250977.96</v>
      </c>
      <c r="D192" s="97">
        <f>SUM(D27:D161)</f>
        <v>318638.46999999997</v>
      </c>
      <c r="E192" s="97">
        <f>SUM(E27:E161)</f>
        <v>259313.91000000003</v>
      </c>
      <c r="F192" s="97">
        <f>SUM(F27:F161)</f>
        <v>577952.38000000012</v>
      </c>
      <c r="G192" s="97">
        <f>SUM(G27:G161)</f>
        <v>625868.84000000008</v>
      </c>
      <c r="H192" s="97">
        <f>SUM(H27:H161)</f>
        <v>47156.739999999983</v>
      </c>
      <c r="I192" s="105"/>
      <c r="J192" s="3"/>
      <c r="K192" s="3"/>
      <c r="L192" s="3"/>
      <c r="M192" s="3"/>
      <c r="N192" s="7"/>
      <c r="O192" s="7"/>
      <c r="P192" s="7"/>
      <c r="Q192" s="7"/>
    </row>
    <row r="193" spans="1:17" ht="15.6" x14ac:dyDescent="0.3">
      <c r="A193" s="98"/>
      <c r="B193" s="70" t="s">
        <v>91</v>
      </c>
      <c r="C193" s="97">
        <f>SUM(C163:C172)</f>
        <v>69400.039999999994</v>
      </c>
      <c r="D193" s="97">
        <f t="shared" ref="D193:H193" si="15">SUM(D163:D172)</f>
        <v>999.96</v>
      </c>
      <c r="E193" s="97">
        <f t="shared" si="15"/>
        <v>42107</v>
      </c>
      <c r="F193" s="97">
        <f t="shared" si="15"/>
        <v>43106.96</v>
      </c>
      <c r="G193" s="97">
        <f t="shared" si="15"/>
        <v>10224.6</v>
      </c>
      <c r="H193" s="97">
        <f t="shared" si="15"/>
        <v>16068.48</v>
      </c>
      <c r="I193" s="69"/>
      <c r="J193" s="3"/>
      <c r="K193" s="3"/>
      <c r="L193" s="3"/>
      <c r="M193" s="3"/>
      <c r="N193" s="7"/>
      <c r="O193" s="7"/>
      <c r="P193" s="7"/>
      <c r="Q193" s="7"/>
    </row>
    <row r="194" spans="1:17" ht="15.6" x14ac:dyDescent="0.3">
      <c r="A194" s="98"/>
      <c r="B194" s="70" t="s">
        <v>84</v>
      </c>
      <c r="C194" s="97">
        <f t="shared" ref="C194:H196" si="16">SUM(C174)</f>
        <v>0</v>
      </c>
      <c r="D194" s="97">
        <f t="shared" si="16"/>
        <v>0</v>
      </c>
      <c r="E194" s="97">
        <f t="shared" si="16"/>
        <v>0</v>
      </c>
      <c r="F194" s="97">
        <f t="shared" si="16"/>
        <v>0</v>
      </c>
      <c r="G194" s="97">
        <f t="shared" si="16"/>
        <v>0</v>
      </c>
      <c r="H194" s="97">
        <f t="shared" si="16"/>
        <v>0</v>
      </c>
      <c r="I194" s="69"/>
      <c r="J194" s="3"/>
      <c r="K194" s="3"/>
      <c r="L194" s="3"/>
      <c r="M194" s="3"/>
      <c r="N194" s="7"/>
      <c r="O194" s="7"/>
      <c r="P194" s="7"/>
      <c r="Q194" s="7"/>
    </row>
    <row r="195" spans="1:17" ht="15.6" x14ac:dyDescent="0.3">
      <c r="A195" s="98"/>
      <c r="B195" s="70" t="s">
        <v>85</v>
      </c>
      <c r="C195" s="97">
        <f t="shared" si="16"/>
        <v>0</v>
      </c>
      <c r="D195" s="97">
        <f t="shared" si="16"/>
        <v>0</v>
      </c>
      <c r="E195" s="97">
        <f t="shared" si="16"/>
        <v>0</v>
      </c>
      <c r="F195" s="97">
        <f t="shared" si="16"/>
        <v>0</v>
      </c>
      <c r="G195" s="97">
        <f t="shared" si="16"/>
        <v>0</v>
      </c>
      <c r="H195" s="97">
        <f t="shared" si="16"/>
        <v>0</v>
      </c>
      <c r="I195" s="69"/>
      <c r="J195" s="3"/>
      <c r="K195" s="3"/>
      <c r="L195" s="3"/>
      <c r="M195" s="3"/>
      <c r="N195" s="7"/>
      <c r="O195" s="7"/>
      <c r="P195" s="7"/>
      <c r="Q195" s="7"/>
    </row>
    <row r="196" spans="1:17" ht="15.6" x14ac:dyDescent="0.3">
      <c r="A196" s="98"/>
      <c r="B196" s="70" t="s">
        <v>86</v>
      </c>
      <c r="C196" s="97">
        <f t="shared" si="16"/>
        <v>0</v>
      </c>
      <c r="D196" s="97">
        <f t="shared" si="16"/>
        <v>0</v>
      </c>
      <c r="E196" s="97">
        <f t="shared" si="16"/>
        <v>0</v>
      </c>
      <c r="F196" s="97">
        <f t="shared" si="16"/>
        <v>0</v>
      </c>
      <c r="G196" s="97">
        <f t="shared" si="16"/>
        <v>0</v>
      </c>
      <c r="H196" s="97">
        <f t="shared" si="16"/>
        <v>0</v>
      </c>
      <c r="I196" s="69"/>
      <c r="J196" s="3"/>
      <c r="K196" s="3"/>
      <c r="L196" s="3"/>
      <c r="M196" s="3"/>
      <c r="N196" s="7"/>
      <c r="O196" s="7"/>
      <c r="P196" s="7"/>
      <c r="Q196" s="7"/>
    </row>
    <row r="197" spans="1:17" ht="15.6" x14ac:dyDescent="0.3">
      <c r="A197" s="98"/>
      <c r="B197" s="70" t="s">
        <v>92</v>
      </c>
      <c r="C197" s="97">
        <f t="shared" ref="C197:H197" si="17">SUM(C178:C182)</f>
        <v>916533</v>
      </c>
      <c r="D197" s="97">
        <f t="shared" si="17"/>
        <v>572196</v>
      </c>
      <c r="E197" s="97">
        <f t="shared" si="17"/>
        <v>0</v>
      </c>
      <c r="F197" s="97">
        <f t="shared" si="17"/>
        <v>572196</v>
      </c>
      <c r="G197" s="97">
        <f t="shared" si="17"/>
        <v>296864</v>
      </c>
      <c r="H197" s="97">
        <f t="shared" si="17"/>
        <v>47473</v>
      </c>
      <c r="I197" s="69"/>
      <c r="J197" s="3"/>
      <c r="K197" s="3"/>
      <c r="L197" s="3"/>
      <c r="M197" s="3"/>
      <c r="N197" s="7"/>
      <c r="O197" s="7"/>
      <c r="P197" s="7"/>
      <c r="Q197" s="7"/>
    </row>
    <row r="198" spans="1:17" ht="15.6" x14ac:dyDescent="0.3">
      <c r="A198" s="98"/>
      <c r="B198" s="70" t="s">
        <v>93</v>
      </c>
      <c r="C198" s="97">
        <f t="shared" ref="C198:H198" si="18">SUM(C184)</f>
        <v>13652</v>
      </c>
      <c r="D198" s="97">
        <f t="shared" si="18"/>
        <v>2571.94</v>
      </c>
      <c r="E198" s="97">
        <f t="shared" si="18"/>
        <v>8294.4699999999993</v>
      </c>
      <c r="F198" s="97">
        <f t="shared" si="18"/>
        <v>10866.41</v>
      </c>
      <c r="G198" s="97">
        <f t="shared" si="18"/>
        <v>0</v>
      </c>
      <c r="H198" s="97">
        <f t="shared" si="18"/>
        <v>2785.59</v>
      </c>
      <c r="I198" s="69"/>
      <c r="J198" s="3"/>
      <c r="K198" s="3"/>
      <c r="L198" s="3"/>
      <c r="M198" s="3"/>
      <c r="N198" s="7"/>
      <c r="O198" s="7"/>
      <c r="P198" s="7"/>
      <c r="Q198" s="7"/>
    </row>
    <row r="199" spans="1:17" ht="15.6" x14ac:dyDescent="0.3">
      <c r="A199" s="98"/>
      <c r="B199" s="70"/>
      <c r="C199" s="99"/>
      <c r="D199" s="99"/>
      <c r="E199" s="99"/>
      <c r="F199" s="99"/>
      <c r="G199" s="99"/>
      <c r="H199" s="99"/>
      <c r="I199" s="69"/>
      <c r="J199" s="3"/>
      <c r="K199" s="3"/>
      <c r="L199" s="3"/>
      <c r="M199" s="3"/>
      <c r="N199" s="7"/>
      <c r="O199" s="7"/>
      <c r="P199" s="7"/>
      <c r="Q199" s="7"/>
    </row>
    <row r="200" spans="1:17" ht="15.6" x14ac:dyDescent="0.3">
      <c r="A200" s="98"/>
      <c r="B200" s="70"/>
      <c r="C200" s="99">
        <f>SUM(C189:C199)</f>
        <v>2932867</v>
      </c>
      <c r="D200" s="99">
        <f>SUM(D189:D199)</f>
        <v>977219.77</v>
      </c>
      <c r="E200" s="99">
        <f>SUM(E189:E199)</f>
        <v>322060.72000000003</v>
      </c>
      <c r="F200" s="99">
        <f>SUM(F189:F199)</f>
        <v>1299280.49</v>
      </c>
      <c r="G200" s="99">
        <f>SUM(G189:G199)</f>
        <v>933601.44000000006</v>
      </c>
      <c r="H200" s="99">
        <f>SUM(H189:H198)</f>
        <v>699985.07</v>
      </c>
      <c r="I200" s="141"/>
      <c r="J200" s="3"/>
      <c r="K200" s="3"/>
      <c r="L200" s="3"/>
      <c r="M200" s="3"/>
      <c r="N200" s="7"/>
      <c r="O200" s="7"/>
      <c r="P200" s="7"/>
      <c r="Q200" s="7"/>
    </row>
    <row r="201" spans="1:17" ht="15.6" x14ac:dyDescent="0.3">
      <c r="A201" s="71"/>
      <c r="B201" s="101"/>
      <c r="C201" s="102"/>
      <c r="D201" s="43"/>
      <c r="E201" s="43"/>
      <c r="F201" s="44"/>
      <c r="G201" s="43"/>
      <c r="H201" s="44"/>
      <c r="I201" s="72"/>
      <c r="J201" s="3"/>
      <c r="K201" s="3"/>
      <c r="L201" s="3"/>
      <c r="M201" s="3"/>
      <c r="N201" s="7"/>
      <c r="O201" s="7"/>
      <c r="P201" s="7"/>
      <c r="Q201" s="7"/>
    </row>
    <row r="202" spans="1:17" x14ac:dyDescent="0.3">
      <c r="A202" s="90"/>
      <c r="B202" s="90"/>
      <c r="C202" s="90"/>
      <c r="D202" s="90"/>
      <c r="E202" s="136"/>
      <c r="F202" s="136"/>
      <c r="G202" s="136"/>
      <c r="H202" s="136"/>
      <c r="I202" s="90"/>
      <c r="J202" s="47"/>
      <c r="K202" s="47"/>
      <c r="L202" s="47"/>
      <c r="M202" s="47"/>
      <c r="N202" s="7"/>
      <c r="O202" s="7"/>
      <c r="P202" s="7"/>
      <c r="Q202" s="7"/>
    </row>
    <row r="203" spans="1:17" ht="15" thickBot="1" x14ac:dyDescent="0.35">
      <c r="A203" s="90"/>
      <c r="B203" s="90"/>
      <c r="C203" s="90"/>
      <c r="D203" s="90"/>
      <c r="E203" s="162" t="s">
        <v>220</v>
      </c>
      <c r="F203" s="162"/>
      <c r="G203" s="162"/>
      <c r="H203" s="128">
        <f>+F200+G200+H200</f>
        <v>2932867</v>
      </c>
      <c r="I203" s="103"/>
      <c r="J203" s="47"/>
      <c r="K203" s="47"/>
      <c r="L203" s="47"/>
      <c r="M203" s="47"/>
      <c r="N203" s="7"/>
      <c r="O203" s="7"/>
      <c r="P203" s="7"/>
      <c r="Q203" s="7"/>
    </row>
    <row r="204" spans="1:17" ht="15" thickTop="1" x14ac:dyDescent="0.3">
      <c r="A204" s="90"/>
      <c r="B204" s="90"/>
      <c r="C204" s="109"/>
      <c r="D204" s="109"/>
      <c r="E204" s="109"/>
      <c r="F204" s="109"/>
      <c r="G204" s="109"/>
      <c r="H204" s="109"/>
      <c r="I204" s="90"/>
      <c r="J204" s="47"/>
      <c r="K204" s="47"/>
      <c r="L204" s="47"/>
      <c r="M204" s="47"/>
      <c r="N204" s="7"/>
      <c r="O204" s="7"/>
      <c r="P204" s="7"/>
      <c r="Q204" s="7"/>
    </row>
    <row r="205" spans="1:17" x14ac:dyDescent="0.3">
      <c r="A205" s="90"/>
      <c r="B205" s="90"/>
      <c r="C205" s="90"/>
      <c r="D205" s="90"/>
      <c r="E205" s="90"/>
      <c r="F205" s="103"/>
      <c r="G205" s="90"/>
      <c r="H205" s="90"/>
      <c r="I205" s="90"/>
      <c r="J205" s="47"/>
      <c r="K205" s="47"/>
      <c r="L205" s="47"/>
      <c r="M205" s="47"/>
      <c r="N205" s="7"/>
      <c r="O205" s="7"/>
      <c r="P205" s="7"/>
      <c r="Q205" s="7"/>
    </row>
    <row r="206" spans="1:17" x14ac:dyDescent="0.3">
      <c r="A206" s="90"/>
      <c r="B206" s="90"/>
      <c r="C206" s="90"/>
      <c r="D206" s="90"/>
      <c r="E206" s="90"/>
      <c r="F206" s="90"/>
      <c r="G206" s="103"/>
      <c r="H206" s="103"/>
      <c r="I206" s="90"/>
      <c r="J206" s="47"/>
      <c r="K206" s="47"/>
      <c r="L206" s="47"/>
      <c r="M206" s="47"/>
      <c r="N206" s="7"/>
      <c r="O206" s="7"/>
      <c r="P206" s="7"/>
      <c r="Q206" s="7"/>
    </row>
    <row r="207" spans="1:17" x14ac:dyDescent="0.3">
      <c r="A207" s="90"/>
      <c r="B207" s="90"/>
      <c r="C207" s="90"/>
      <c r="D207" s="90"/>
      <c r="E207" s="90"/>
      <c r="F207" s="90"/>
      <c r="G207" s="90"/>
      <c r="H207" s="90"/>
      <c r="I207" s="90"/>
      <c r="J207" s="47"/>
      <c r="K207" s="47"/>
      <c r="L207" s="47"/>
      <c r="M207" s="47"/>
      <c r="N207" s="7"/>
      <c r="O207" s="7"/>
      <c r="P207" s="7"/>
      <c r="Q207" s="7"/>
    </row>
    <row r="208" spans="1:17" x14ac:dyDescent="0.3">
      <c r="A208" s="90"/>
      <c r="B208" s="90"/>
      <c r="C208" s="90"/>
      <c r="D208" s="90"/>
      <c r="E208" s="90"/>
      <c r="F208" s="90"/>
      <c r="G208" s="90"/>
      <c r="H208" s="90"/>
      <c r="I208" s="90"/>
      <c r="J208" s="47"/>
      <c r="K208" s="47"/>
      <c r="L208" s="47"/>
      <c r="M208" s="47"/>
      <c r="N208" s="7"/>
      <c r="O208" s="7"/>
      <c r="P208" s="7"/>
      <c r="Q208" s="7"/>
    </row>
    <row r="209" spans="1:17" x14ac:dyDescent="0.3">
      <c r="A209" s="90"/>
      <c r="B209" s="90"/>
      <c r="C209" s="90"/>
      <c r="D209" s="90"/>
      <c r="E209" s="90"/>
      <c r="F209" s="90"/>
      <c r="G209" s="121"/>
      <c r="H209" s="90"/>
      <c r="I209" s="90"/>
      <c r="J209" s="47"/>
      <c r="K209" s="47"/>
      <c r="L209" s="47"/>
      <c r="M209" s="47"/>
      <c r="N209" s="7"/>
      <c r="O209" s="7"/>
      <c r="P209" s="7"/>
      <c r="Q209" s="7"/>
    </row>
    <row r="210" spans="1:17" x14ac:dyDescent="0.3">
      <c r="A210" s="90"/>
      <c r="B210" s="90"/>
      <c r="C210" s="90"/>
      <c r="D210" s="90"/>
      <c r="E210" s="90"/>
      <c r="F210" s="90"/>
      <c r="G210" s="90"/>
      <c r="H210" s="90"/>
      <c r="I210" s="90"/>
      <c r="J210" s="47"/>
      <c r="K210" s="47"/>
      <c r="L210" s="47"/>
      <c r="M210" s="47"/>
      <c r="N210" s="7"/>
      <c r="O210" s="7"/>
      <c r="P210" s="7"/>
      <c r="Q210" s="7"/>
    </row>
    <row r="211" spans="1:17" x14ac:dyDescent="0.3">
      <c r="A211" s="90"/>
      <c r="B211" s="90"/>
      <c r="C211" s="90"/>
      <c r="D211" s="90"/>
      <c r="E211" s="90"/>
      <c r="F211" s="90"/>
      <c r="G211" s="90"/>
      <c r="H211" s="90"/>
      <c r="I211" s="90"/>
      <c r="J211" s="47"/>
      <c r="K211" s="47"/>
      <c r="L211" s="47"/>
      <c r="M211" s="47"/>
      <c r="N211" s="7"/>
      <c r="O211" s="7"/>
      <c r="P211" s="7"/>
      <c r="Q211" s="7"/>
    </row>
    <row r="212" spans="1:17" x14ac:dyDescent="0.3">
      <c r="A212" s="90"/>
      <c r="B212" s="90"/>
      <c r="C212" s="90"/>
      <c r="D212" s="90"/>
      <c r="E212" s="90"/>
      <c r="F212" s="90"/>
      <c r="G212" s="90"/>
      <c r="H212" s="90"/>
      <c r="I212" s="90"/>
      <c r="J212" s="47"/>
      <c r="K212" s="47"/>
      <c r="L212" s="47"/>
      <c r="M212" s="47"/>
      <c r="N212" s="7"/>
      <c r="O212" s="7"/>
      <c r="P212" s="7"/>
      <c r="Q212" s="7"/>
    </row>
    <row r="213" spans="1:17" x14ac:dyDescent="0.3">
      <c r="A213" s="90"/>
      <c r="B213" s="90"/>
      <c r="C213" s="90"/>
      <c r="D213" s="90"/>
      <c r="E213" s="90"/>
      <c r="F213" s="90"/>
      <c r="G213" s="90"/>
      <c r="H213" s="90"/>
      <c r="I213" s="90"/>
      <c r="J213" s="47"/>
      <c r="K213" s="47"/>
      <c r="L213" s="47"/>
      <c r="M213" s="47"/>
      <c r="N213" s="7"/>
      <c r="O213" s="7"/>
      <c r="P213" s="7"/>
      <c r="Q213" s="7"/>
    </row>
    <row r="214" spans="1:17" x14ac:dyDescent="0.3">
      <c r="A214" s="90"/>
      <c r="B214" s="90"/>
      <c r="C214" s="90"/>
      <c r="D214" s="90"/>
      <c r="E214" s="90"/>
      <c r="F214" s="90"/>
      <c r="G214" s="90"/>
      <c r="H214" s="90"/>
      <c r="I214" s="90"/>
      <c r="J214" s="47"/>
      <c r="K214" s="47"/>
      <c r="L214" s="47"/>
      <c r="M214" s="47"/>
      <c r="N214" s="7"/>
      <c r="O214" s="7"/>
      <c r="P214" s="7"/>
      <c r="Q214" s="7"/>
    </row>
    <row r="215" spans="1:17" x14ac:dyDescent="0.3">
      <c r="A215" s="90"/>
      <c r="B215" s="90"/>
      <c r="C215" s="90"/>
      <c r="D215" s="90"/>
      <c r="E215" s="90"/>
      <c r="F215" s="90"/>
      <c r="G215" s="90"/>
      <c r="H215" s="90"/>
      <c r="I215" s="90"/>
      <c r="J215" s="47"/>
      <c r="K215" s="47"/>
      <c r="L215" s="47"/>
      <c r="M215" s="47"/>
      <c r="N215" s="7"/>
      <c r="O215" s="7"/>
      <c r="P215" s="7"/>
      <c r="Q215" s="7"/>
    </row>
    <row r="216" spans="1:17" x14ac:dyDescent="0.3">
      <c r="A216" s="90"/>
      <c r="B216" s="90"/>
      <c r="C216" s="90"/>
      <c r="D216" s="90"/>
      <c r="E216" s="90"/>
      <c r="F216" s="90"/>
      <c r="G216" s="90"/>
      <c r="H216" s="90"/>
      <c r="I216" s="90"/>
      <c r="J216" s="47"/>
      <c r="K216" s="47"/>
      <c r="L216" s="47"/>
      <c r="M216" s="47"/>
      <c r="N216" s="7"/>
      <c r="O216" s="7"/>
      <c r="P216" s="7"/>
      <c r="Q216" s="7"/>
    </row>
    <row r="217" spans="1:17" x14ac:dyDescent="0.3">
      <c r="A217" s="90"/>
      <c r="B217" s="90"/>
      <c r="C217" s="90"/>
      <c r="D217" s="90"/>
      <c r="E217" s="90"/>
      <c r="F217" s="90"/>
      <c r="G217" s="90"/>
      <c r="H217" s="90"/>
      <c r="I217" s="90"/>
      <c r="J217" s="47"/>
      <c r="K217" s="47"/>
      <c r="L217" s="47"/>
      <c r="M217" s="47"/>
      <c r="N217" s="7"/>
      <c r="O217" s="7"/>
      <c r="P217" s="7"/>
      <c r="Q217" s="7"/>
    </row>
    <row r="218" spans="1:17" x14ac:dyDescent="0.3">
      <c r="A218" s="90"/>
      <c r="B218" s="90"/>
      <c r="C218" s="90"/>
      <c r="D218" s="90"/>
      <c r="E218" s="90"/>
      <c r="F218" s="90"/>
      <c r="G218" s="90"/>
      <c r="H218" s="90"/>
      <c r="I218" s="90"/>
      <c r="J218" s="47"/>
      <c r="K218" s="47"/>
      <c r="L218" s="47"/>
      <c r="M218" s="47"/>
      <c r="N218" s="7"/>
      <c r="O218" s="7"/>
      <c r="P218" s="7"/>
      <c r="Q218" s="7"/>
    </row>
    <row r="219" spans="1:17" x14ac:dyDescent="0.3">
      <c r="A219" s="90"/>
      <c r="B219" s="90"/>
      <c r="C219" s="90"/>
      <c r="D219" s="90"/>
      <c r="E219" s="90"/>
      <c r="F219" s="90"/>
      <c r="G219" s="90"/>
      <c r="H219" s="90"/>
      <c r="I219" s="90"/>
      <c r="J219" s="47"/>
      <c r="K219" s="47"/>
      <c r="L219" s="47"/>
      <c r="M219" s="47"/>
      <c r="N219" s="7"/>
      <c r="O219" s="7"/>
      <c r="P219" s="7"/>
      <c r="Q219" s="7"/>
    </row>
    <row r="220" spans="1:17" x14ac:dyDescent="0.3">
      <c r="A220" s="90"/>
      <c r="B220" s="90"/>
      <c r="C220" s="90"/>
      <c r="D220" s="90"/>
      <c r="E220" s="90"/>
      <c r="F220" s="90"/>
      <c r="G220" s="90"/>
      <c r="H220" s="90"/>
      <c r="I220" s="90"/>
      <c r="J220" s="47"/>
      <c r="K220" s="47"/>
      <c r="L220" s="47"/>
      <c r="M220" s="47"/>
      <c r="N220" s="7"/>
      <c r="O220" s="7"/>
      <c r="P220" s="7"/>
      <c r="Q220" s="7"/>
    </row>
    <row r="221" spans="1:17" x14ac:dyDescent="0.3">
      <c r="A221" s="90"/>
      <c r="B221" s="90"/>
      <c r="C221" s="90"/>
      <c r="D221" s="90"/>
      <c r="E221" s="90"/>
      <c r="F221" s="90"/>
      <c r="G221" s="90"/>
      <c r="H221" s="90"/>
      <c r="I221" s="90"/>
      <c r="J221" s="47"/>
      <c r="K221" s="47"/>
      <c r="L221" s="47"/>
      <c r="M221" s="47"/>
      <c r="N221" s="7"/>
      <c r="O221" s="7"/>
      <c r="P221" s="7"/>
      <c r="Q221" s="7"/>
    </row>
    <row r="222" spans="1:17" x14ac:dyDescent="0.3">
      <c r="A222" s="90"/>
      <c r="B222" s="90"/>
      <c r="C222" s="90"/>
      <c r="D222" s="90"/>
      <c r="E222" s="90"/>
      <c r="F222" s="90"/>
      <c r="G222" s="90"/>
      <c r="H222" s="90"/>
      <c r="I222" s="90"/>
      <c r="J222" s="47"/>
      <c r="K222" s="47"/>
      <c r="L222" s="47"/>
      <c r="M222" s="47"/>
      <c r="N222" s="7"/>
      <c r="O222" s="7"/>
      <c r="P222" s="7"/>
      <c r="Q222" s="7"/>
    </row>
    <row r="223" spans="1:17" x14ac:dyDescent="0.3">
      <c r="A223" s="90"/>
      <c r="B223" s="90"/>
      <c r="C223" s="90"/>
      <c r="D223" s="90"/>
      <c r="E223" s="90"/>
      <c r="F223" s="90"/>
      <c r="G223" s="90"/>
      <c r="H223" s="90"/>
      <c r="I223" s="90"/>
      <c r="J223" s="47"/>
      <c r="K223" s="47"/>
      <c r="L223" s="47"/>
      <c r="M223" s="47"/>
      <c r="N223" s="7"/>
      <c r="O223" s="7"/>
      <c r="P223" s="7"/>
      <c r="Q223" s="7"/>
    </row>
    <row r="224" spans="1:17" x14ac:dyDescent="0.3">
      <c r="A224" s="90"/>
      <c r="B224" s="90"/>
      <c r="C224" s="90"/>
      <c r="D224" s="90"/>
      <c r="E224" s="90"/>
      <c r="F224" s="90"/>
      <c r="G224" s="90"/>
      <c r="H224" s="90"/>
      <c r="I224" s="90"/>
      <c r="J224" s="47"/>
      <c r="K224" s="47"/>
      <c r="L224" s="47"/>
      <c r="M224" s="47"/>
      <c r="N224" s="7"/>
      <c r="O224" s="7"/>
      <c r="P224" s="7"/>
      <c r="Q224" s="7"/>
    </row>
    <row r="225" spans="1:17" x14ac:dyDescent="0.3">
      <c r="A225" s="90"/>
      <c r="B225" s="90"/>
      <c r="C225" s="90"/>
      <c r="D225" s="90"/>
      <c r="E225" s="90"/>
      <c r="F225" s="90"/>
      <c r="G225" s="90"/>
      <c r="H225" s="90"/>
      <c r="I225" s="90"/>
      <c r="J225" s="47"/>
      <c r="K225" s="47"/>
      <c r="L225" s="47"/>
      <c r="M225" s="47"/>
      <c r="N225" s="7"/>
      <c r="O225" s="7"/>
      <c r="P225" s="7"/>
      <c r="Q225" s="7"/>
    </row>
    <row r="226" spans="1:17" x14ac:dyDescent="0.3">
      <c r="A226" s="90"/>
      <c r="B226" s="90"/>
      <c r="C226" s="90"/>
      <c r="D226" s="90"/>
      <c r="E226" s="90"/>
      <c r="F226" s="90"/>
      <c r="G226" s="90"/>
      <c r="H226" s="90"/>
      <c r="I226" s="90"/>
      <c r="J226" s="47"/>
      <c r="K226" s="47"/>
      <c r="L226" s="47"/>
      <c r="M226" s="47"/>
      <c r="N226" s="7"/>
      <c r="O226" s="7"/>
      <c r="P226" s="7"/>
      <c r="Q226" s="7"/>
    </row>
    <row r="227" spans="1:17" x14ac:dyDescent="0.3">
      <c r="A227" s="90"/>
      <c r="B227" s="90"/>
      <c r="C227" s="90"/>
      <c r="D227" s="90"/>
      <c r="E227" s="90"/>
      <c r="F227" s="90"/>
      <c r="G227" s="90"/>
      <c r="H227" s="90"/>
      <c r="I227" s="90"/>
      <c r="J227" s="47"/>
      <c r="K227" s="47"/>
      <c r="L227" s="47"/>
      <c r="M227" s="47"/>
      <c r="N227" s="7"/>
      <c r="O227" s="7"/>
      <c r="P227" s="7"/>
      <c r="Q227" s="7"/>
    </row>
    <row r="228" spans="1:17" x14ac:dyDescent="0.3">
      <c r="A228" s="90"/>
      <c r="B228" s="90"/>
      <c r="C228" s="90"/>
      <c r="D228" s="90"/>
      <c r="E228" s="90"/>
      <c r="F228" s="90"/>
      <c r="G228" s="90"/>
      <c r="H228" s="90"/>
      <c r="I228" s="90"/>
      <c r="J228" s="47"/>
      <c r="K228" s="47"/>
      <c r="L228" s="47"/>
      <c r="M228" s="47"/>
      <c r="N228" s="7"/>
      <c r="O228" s="7"/>
      <c r="P228" s="7"/>
      <c r="Q228" s="7"/>
    </row>
    <row r="229" spans="1:17" x14ac:dyDescent="0.3">
      <c r="A229" s="90"/>
      <c r="B229" s="90"/>
      <c r="C229" s="90"/>
      <c r="D229" s="90"/>
      <c r="E229" s="90"/>
      <c r="F229" s="90"/>
      <c r="G229" s="90"/>
      <c r="H229" s="90"/>
      <c r="I229" s="90"/>
      <c r="J229" s="47"/>
      <c r="K229" s="47"/>
      <c r="L229" s="47"/>
      <c r="M229" s="47"/>
      <c r="N229" s="7"/>
      <c r="O229" s="7"/>
      <c r="P229" s="7"/>
      <c r="Q229" s="7"/>
    </row>
    <row r="230" spans="1:17" x14ac:dyDescent="0.3">
      <c r="A230" s="90"/>
      <c r="B230" s="90"/>
      <c r="C230" s="90"/>
      <c r="D230" s="90"/>
      <c r="E230" s="90"/>
      <c r="F230" s="90"/>
      <c r="G230" s="90"/>
      <c r="H230" s="90"/>
      <c r="I230" s="90"/>
      <c r="J230" s="47"/>
      <c r="K230" s="47"/>
      <c r="L230" s="47"/>
      <c r="M230" s="47"/>
      <c r="N230" s="7"/>
      <c r="O230" s="7"/>
      <c r="P230" s="7"/>
      <c r="Q230" s="7"/>
    </row>
    <row r="231" spans="1:17" x14ac:dyDescent="0.3">
      <c r="A231" s="90"/>
      <c r="B231" s="90"/>
      <c r="C231" s="90"/>
      <c r="D231" s="90"/>
      <c r="E231" s="90"/>
      <c r="F231" s="90"/>
      <c r="G231" s="90"/>
      <c r="H231" s="90"/>
      <c r="I231" s="90"/>
      <c r="J231" s="47"/>
      <c r="K231" s="47"/>
      <c r="L231" s="47"/>
      <c r="M231" s="47"/>
      <c r="N231" s="7"/>
      <c r="O231" s="7"/>
      <c r="P231" s="7"/>
      <c r="Q231" s="7"/>
    </row>
    <row r="232" spans="1:17" x14ac:dyDescent="0.3">
      <c r="A232" s="90"/>
      <c r="B232" s="90"/>
      <c r="C232" s="90"/>
      <c r="D232" s="90"/>
      <c r="E232" s="90"/>
      <c r="F232" s="90"/>
      <c r="G232" s="90"/>
      <c r="H232" s="90"/>
      <c r="I232" s="90"/>
      <c r="J232" s="47"/>
      <c r="K232" s="47"/>
      <c r="L232" s="47"/>
      <c r="M232" s="47"/>
      <c r="N232" s="7"/>
      <c r="O232" s="7"/>
      <c r="P232" s="7"/>
      <c r="Q232" s="7"/>
    </row>
    <row r="233" spans="1:17" x14ac:dyDescent="0.3">
      <c r="A233" s="90"/>
      <c r="B233" s="90"/>
      <c r="C233" s="90"/>
      <c r="D233" s="90"/>
      <c r="E233" s="90"/>
      <c r="F233" s="90"/>
      <c r="G233" s="90"/>
      <c r="H233" s="90"/>
      <c r="I233" s="90"/>
      <c r="J233" s="47"/>
      <c r="K233" s="47"/>
      <c r="L233" s="47"/>
      <c r="M233" s="47"/>
      <c r="N233" s="7"/>
      <c r="O233" s="7"/>
      <c r="P233" s="7"/>
      <c r="Q233" s="7"/>
    </row>
    <row r="234" spans="1:17" x14ac:dyDescent="0.3">
      <c r="A234" s="90"/>
      <c r="B234" s="90"/>
      <c r="C234" s="90"/>
      <c r="D234" s="90"/>
      <c r="E234" s="90"/>
      <c r="F234" s="90"/>
      <c r="G234" s="90"/>
      <c r="H234" s="90"/>
      <c r="I234" s="90"/>
      <c r="J234" s="47"/>
      <c r="K234" s="47"/>
      <c r="L234" s="47"/>
      <c r="M234" s="47"/>
      <c r="N234" s="7"/>
      <c r="O234" s="7"/>
      <c r="P234" s="7"/>
      <c r="Q234" s="7"/>
    </row>
    <row r="235" spans="1:17" x14ac:dyDescent="0.3">
      <c r="A235" s="90"/>
      <c r="B235" s="90"/>
      <c r="C235" s="90"/>
      <c r="D235" s="90"/>
      <c r="E235" s="90"/>
      <c r="F235" s="90"/>
      <c r="G235" s="90"/>
      <c r="H235" s="90"/>
      <c r="I235" s="90"/>
      <c r="J235" s="47"/>
      <c r="K235" s="47"/>
      <c r="L235" s="47"/>
      <c r="M235" s="47"/>
      <c r="N235" s="7"/>
      <c r="O235" s="7"/>
      <c r="P235" s="7"/>
      <c r="Q235" s="7"/>
    </row>
    <row r="236" spans="1:17" x14ac:dyDescent="0.3">
      <c r="A236" s="68"/>
      <c r="B236" s="68"/>
      <c r="C236" s="68"/>
      <c r="D236" s="68"/>
      <c r="E236" s="68"/>
      <c r="F236" s="68"/>
      <c r="G236" s="68"/>
      <c r="H236" s="68"/>
      <c r="I236" s="68"/>
      <c r="J236" s="47"/>
      <c r="K236" s="47"/>
      <c r="L236" s="47"/>
      <c r="M236" s="47"/>
      <c r="N236" s="7"/>
      <c r="O236" s="7"/>
      <c r="P236" s="7"/>
      <c r="Q236" s="7"/>
    </row>
    <row r="237" spans="1:17" x14ac:dyDescent="0.3">
      <c r="A237" s="68"/>
      <c r="B237" s="68"/>
      <c r="C237" s="68"/>
      <c r="D237" s="68"/>
      <c r="E237" s="68"/>
      <c r="F237" s="68"/>
      <c r="G237" s="68"/>
      <c r="H237" s="68"/>
      <c r="I237" s="68"/>
      <c r="J237" s="47"/>
      <c r="K237" s="47"/>
      <c r="L237" s="47"/>
      <c r="M237" s="47"/>
      <c r="N237" s="7"/>
      <c r="O237" s="7"/>
      <c r="P237" s="7"/>
      <c r="Q237" s="7"/>
    </row>
    <row r="238" spans="1:17" x14ac:dyDescent="0.3">
      <c r="A238" s="68"/>
      <c r="B238" s="68"/>
      <c r="C238" s="68"/>
      <c r="D238" s="68"/>
      <c r="E238" s="68"/>
      <c r="F238" s="68"/>
      <c r="G238" s="68"/>
      <c r="H238" s="68"/>
      <c r="I238" s="68"/>
      <c r="J238" s="47"/>
      <c r="K238" s="47"/>
      <c r="L238" s="47"/>
      <c r="M238" s="47"/>
      <c r="N238" s="7"/>
      <c r="O238" s="7"/>
      <c r="P238" s="7"/>
      <c r="Q238" s="7"/>
    </row>
    <row r="239" spans="1:17" x14ac:dyDescent="0.3">
      <c r="A239" s="68"/>
      <c r="B239" s="68"/>
      <c r="C239" s="68"/>
      <c r="D239" s="68"/>
      <c r="E239" s="68"/>
      <c r="F239" s="68"/>
      <c r="G239" s="68"/>
      <c r="H239" s="68"/>
      <c r="I239" s="68"/>
      <c r="J239" s="47"/>
      <c r="K239" s="47"/>
      <c r="L239" s="47"/>
      <c r="M239" s="47"/>
      <c r="N239" s="7"/>
      <c r="O239" s="7"/>
      <c r="P239" s="7"/>
      <c r="Q239" s="7"/>
    </row>
    <row r="240" spans="1:17" x14ac:dyDescent="0.3">
      <c r="A240" s="68"/>
      <c r="B240" s="68"/>
      <c r="C240" s="68"/>
      <c r="D240" s="68"/>
      <c r="E240" s="68"/>
      <c r="F240" s="68"/>
      <c r="G240" s="68"/>
      <c r="H240" s="68"/>
      <c r="I240" s="68"/>
      <c r="J240" s="47"/>
      <c r="K240" s="47"/>
      <c r="L240" s="47"/>
      <c r="M240" s="47"/>
      <c r="N240" s="7"/>
      <c r="O240" s="7"/>
      <c r="P240" s="7"/>
      <c r="Q240" s="7"/>
    </row>
    <row r="241" spans="1:17" x14ac:dyDescent="0.3">
      <c r="A241" s="68"/>
      <c r="B241" s="68"/>
      <c r="C241" s="68"/>
      <c r="D241" s="68"/>
      <c r="E241" s="68"/>
      <c r="F241" s="68"/>
      <c r="G241" s="68"/>
      <c r="H241" s="68"/>
      <c r="I241" s="68"/>
      <c r="J241" s="47"/>
      <c r="K241" s="47"/>
      <c r="L241" s="47"/>
      <c r="M241" s="47"/>
      <c r="N241" s="7"/>
      <c r="O241" s="7"/>
      <c r="P241" s="7"/>
      <c r="Q241" s="7"/>
    </row>
    <row r="242" spans="1:17" x14ac:dyDescent="0.3">
      <c r="A242" s="68"/>
      <c r="B242" s="68"/>
      <c r="C242" s="68"/>
      <c r="D242" s="68"/>
      <c r="E242" s="68"/>
      <c r="F242" s="68"/>
      <c r="G242" s="68"/>
      <c r="H242" s="68"/>
      <c r="I242" s="68"/>
      <c r="J242" s="47"/>
      <c r="K242" s="47"/>
      <c r="L242" s="47"/>
      <c r="M242" s="47"/>
      <c r="N242" s="7"/>
      <c r="O242" s="7"/>
      <c r="P242" s="7"/>
      <c r="Q242" s="7"/>
    </row>
    <row r="243" spans="1:17" x14ac:dyDescent="0.3">
      <c r="A243" s="68"/>
      <c r="B243" s="68"/>
      <c r="C243" s="68"/>
      <c r="D243" s="68"/>
      <c r="E243" s="68"/>
      <c r="F243" s="68"/>
      <c r="G243" s="68"/>
      <c r="H243" s="68"/>
      <c r="I243" s="68"/>
      <c r="J243" s="47"/>
      <c r="K243" s="47"/>
      <c r="L243" s="47"/>
      <c r="M243" s="47"/>
      <c r="N243" s="7"/>
      <c r="O243" s="7"/>
      <c r="P243" s="7"/>
      <c r="Q243" s="7"/>
    </row>
    <row r="244" spans="1:17" x14ac:dyDescent="0.3">
      <c r="A244" s="68"/>
      <c r="B244" s="68"/>
      <c r="C244" s="68"/>
      <c r="D244" s="68"/>
      <c r="E244" s="68"/>
      <c r="F244" s="68"/>
      <c r="G244" s="68"/>
      <c r="H244" s="68"/>
      <c r="I244" s="68"/>
      <c r="J244" s="47"/>
      <c r="K244" s="47"/>
      <c r="L244" s="47"/>
      <c r="M244" s="47"/>
      <c r="N244" s="7"/>
      <c r="O244" s="7"/>
      <c r="P244" s="7"/>
      <c r="Q244" s="7"/>
    </row>
    <row r="245" spans="1:17" x14ac:dyDescent="0.3">
      <c r="A245" s="47"/>
      <c r="B245" s="47"/>
      <c r="C245" s="47"/>
      <c r="D245" s="47"/>
      <c r="E245" s="47"/>
      <c r="F245" s="47"/>
      <c r="G245" s="47"/>
      <c r="H245" s="47"/>
      <c r="I245" s="47"/>
      <c r="J245" s="47"/>
      <c r="K245" s="47"/>
      <c r="L245" s="47"/>
      <c r="M245" s="47"/>
      <c r="N245" s="7"/>
      <c r="O245" s="7"/>
      <c r="P245" s="7"/>
      <c r="Q245" s="7"/>
    </row>
    <row r="246" spans="1:17" x14ac:dyDescent="0.3">
      <c r="A246" s="47"/>
      <c r="B246" s="47"/>
      <c r="C246" s="47"/>
      <c r="D246" s="47"/>
      <c r="E246" s="47"/>
      <c r="F246" s="47"/>
      <c r="G246" s="47"/>
      <c r="H246" s="47"/>
      <c r="I246" s="47"/>
      <c r="J246" s="47"/>
      <c r="K246" s="47"/>
      <c r="L246" s="47"/>
      <c r="M246" s="47"/>
      <c r="N246" s="7"/>
      <c r="O246" s="7"/>
      <c r="P246" s="7"/>
      <c r="Q246" s="7"/>
    </row>
    <row r="247" spans="1:17" x14ac:dyDescent="0.3">
      <c r="A247" s="47"/>
      <c r="B247" s="47"/>
      <c r="C247" s="47"/>
      <c r="D247" s="47"/>
      <c r="E247" s="47"/>
      <c r="F247" s="47"/>
      <c r="G247" s="47"/>
      <c r="H247" s="47"/>
      <c r="I247" s="47"/>
      <c r="J247" s="47"/>
      <c r="K247" s="47"/>
      <c r="L247" s="47"/>
      <c r="M247" s="47"/>
      <c r="N247" s="7"/>
      <c r="O247" s="7"/>
      <c r="P247" s="7"/>
      <c r="Q247" s="7"/>
    </row>
    <row r="248" spans="1:17" x14ac:dyDescent="0.3">
      <c r="A248" s="47"/>
      <c r="B248" s="47"/>
      <c r="C248" s="47"/>
      <c r="D248" s="47"/>
      <c r="E248" s="47"/>
      <c r="F248" s="47"/>
      <c r="G248" s="47"/>
      <c r="H248" s="47"/>
      <c r="I248" s="47"/>
      <c r="J248" s="47"/>
      <c r="K248" s="47"/>
      <c r="L248" s="47"/>
      <c r="M248" s="47"/>
      <c r="N248" s="7"/>
      <c r="O248" s="7"/>
      <c r="P248" s="7"/>
      <c r="Q248" s="7"/>
    </row>
    <row r="249" spans="1:17" x14ac:dyDescent="0.3">
      <c r="A249" s="47"/>
      <c r="B249" s="47"/>
      <c r="C249" s="47"/>
      <c r="D249" s="47"/>
      <c r="E249" s="47"/>
      <c r="F249" s="47"/>
      <c r="G249" s="47"/>
      <c r="H249" s="47"/>
      <c r="I249" s="47"/>
      <c r="J249" s="47"/>
      <c r="K249" s="47"/>
      <c r="L249" s="47"/>
      <c r="M249" s="47"/>
      <c r="N249" s="7"/>
      <c r="O249" s="7"/>
      <c r="P249" s="7"/>
      <c r="Q249" s="7"/>
    </row>
    <row r="250" spans="1:17" x14ac:dyDescent="0.3">
      <c r="A250" s="47"/>
      <c r="B250" s="47"/>
      <c r="C250" s="47"/>
      <c r="D250" s="47"/>
      <c r="E250" s="47"/>
      <c r="F250" s="47"/>
      <c r="G250" s="47"/>
      <c r="H250" s="47"/>
      <c r="I250" s="47"/>
      <c r="J250" s="47"/>
      <c r="K250" s="47"/>
      <c r="L250" s="47"/>
      <c r="M250" s="47"/>
      <c r="N250" s="7"/>
      <c r="O250" s="7"/>
      <c r="P250" s="7"/>
      <c r="Q250" s="7"/>
    </row>
    <row r="251" spans="1:17" x14ac:dyDescent="0.3">
      <c r="A251" s="47"/>
      <c r="B251" s="47"/>
      <c r="C251" s="47"/>
      <c r="D251" s="47"/>
      <c r="E251" s="47"/>
      <c r="F251" s="47"/>
      <c r="G251" s="47"/>
      <c r="H251" s="47"/>
      <c r="I251" s="47"/>
      <c r="J251" s="47"/>
      <c r="K251" s="47"/>
      <c r="L251" s="47"/>
      <c r="M251" s="47"/>
      <c r="N251" s="7"/>
      <c r="O251" s="7"/>
      <c r="P251" s="7"/>
      <c r="Q251" s="7"/>
    </row>
    <row r="252" spans="1:17" x14ac:dyDescent="0.3">
      <c r="A252" s="47"/>
      <c r="B252" s="47"/>
      <c r="C252" s="47"/>
      <c r="D252" s="47"/>
      <c r="E252" s="47"/>
      <c r="F252" s="47"/>
      <c r="G252" s="47"/>
      <c r="H252" s="47"/>
      <c r="I252" s="47"/>
      <c r="J252" s="47"/>
      <c r="K252" s="47"/>
      <c r="L252" s="47"/>
      <c r="M252" s="47"/>
      <c r="N252" s="7"/>
      <c r="O252" s="7"/>
      <c r="P252" s="7"/>
      <c r="Q252" s="7"/>
    </row>
    <row r="253" spans="1:17" x14ac:dyDescent="0.3">
      <c r="A253" s="47"/>
      <c r="B253" s="47"/>
      <c r="C253" s="47"/>
      <c r="D253" s="47"/>
      <c r="E253" s="47"/>
      <c r="F253" s="47"/>
      <c r="G253" s="47"/>
      <c r="H253" s="47"/>
      <c r="I253" s="47"/>
      <c r="J253" s="47"/>
      <c r="K253" s="47"/>
      <c r="L253" s="47"/>
      <c r="M253" s="47"/>
      <c r="N253" s="7"/>
      <c r="O253" s="7"/>
      <c r="P253" s="7"/>
      <c r="Q253" s="7"/>
    </row>
    <row r="254" spans="1:17" x14ac:dyDescent="0.3">
      <c r="A254" s="47"/>
      <c r="B254" s="47"/>
      <c r="C254" s="47"/>
      <c r="D254" s="47"/>
      <c r="E254" s="47"/>
      <c r="F254" s="47"/>
      <c r="G254" s="47"/>
      <c r="H254" s="47"/>
      <c r="I254" s="47"/>
      <c r="J254" s="47"/>
      <c r="K254" s="47"/>
      <c r="L254" s="47"/>
      <c r="M254" s="47"/>
      <c r="N254" s="7"/>
      <c r="O254" s="7"/>
      <c r="P254" s="7"/>
      <c r="Q254" s="7"/>
    </row>
    <row r="255" spans="1:17" x14ac:dyDescent="0.3">
      <c r="A255" s="47"/>
      <c r="B255" s="47"/>
      <c r="C255" s="47"/>
      <c r="D255" s="47"/>
      <c r="E255" s="47"/>
      <c r="F255" s="47"/>
      <c r="G255" s="47"/>
      <c r="H255" s="47"/>
      <c r="I255" s="47"/>
      <c r="J255" s="47"/>
      <c r="K255" s="47"/>
      <c r="L255" s="47"/>
      <c r="M255" s="47"/>
      <c r="N255" s="7"/>
      <c r="O255" s="7"/>
      <c r="P255" s="7"/>
      <c r="Q255" s="7"/>
    </row>
    <row r="256" spans="1:17" x14ac:dyDescent="0.3">
      <c r="A256" s="47"/>
      <c r="B256" s="47"/>
      <c r="C256" s="47"/>
      <c r="D256" s="47"/>
      <c r="E256" s="47"/>
      <c r="F256" s="47"/>
      <c r="G256" s="47"/>
      <c r="H256" s="47"/>
      <c r="I256" s="47"/>
      <c r="J256" s="47"/>
      <c r="K256" s="47"/>
      <c r="L256" s="47"/>
      <c r="M256" s="47"/>
      <c r="N256" s="7"/>
      <c r="O256" s="7"/>
      <c r="P256" s="7"/>
      <c r="Q256" s="7"/>
    </row>
    <row r="257" spans="1:17" x14ac:dyDescent="0.3">
      <c r="A257" s="47"/>
      <c r="B257" s="47"/>
      <c r="C257" s="47"/>
      <c r="D257" s="47"/>
      <c r="E257" s="47"/>
      <c r="F257" s="47"/>
      <c r="G257" s="47"/>
      <c r="H257" s="47"/>
      <c r="I257" s="47"/>
      <c r="J257" s="47"/>
      <c r="K257" s="47"/>
      <c r="L257" s="47"/>
      <c r="M257" s="47"/>
      <c r="N257" s="7"/>
      <c r="O257" s="7"/>
      <c r="P257" s="7"/>
      <c r="Q257" s="7"/>
    </row>
    <row r="258" spans="1:17" x14ac:dyDescent="0.3">
      <c r="A258" s="47"/>
      <c r="B258" s="47"/>
      <c r="C258" s="47"/>
      <c r="D258" s="47"/>
      <c r="E258" s="47"/>
      <c r="F258" s="47"/>
      <c r="G258" s="47"/>
      <c r="H258" s="47"/>
      <c r="I258" s="47"/>
      <c r="J258" s="7"/>
      <c r="K258" s="7"/>
      <c r="L258" s="7"/>
      <c r="M258" s="7"/>
      <c r="N258" s="7"/>
      <c r="O258" s="7"/>
      <c r="P258" s="7"/>
      <c r="Q258" s="7"/>
    </row>
    <row r="259" spans="1:17" x14ac:dyDescent="0.3">
      <c r="A259" s="47"/>
      <c r="B259" s="47"/>
      <c r="C259" s="47"/>
      <c r="D259" s="47"/>
      <c r="E259" s="47"/>
      <c r="F259" s="47"/>
      <c r="G259" s="47"/>
      <c r="H259" s="47"/>
      <c r="I259" s="47"/>
      <c r="J259" s="7"/>
      <c r="K259" s="7"/>
      <c r="L259" s="7"/>
      <c r="M259" s="7"/>
      <c r="N259" s="7"/>
      <c r="O259" s="7"/>
      <c r="P259" s="7"/>
      <c r="Q259" s="7"/>
    </row>
    <row r="260" spans="1:17" x14ac:dyDescent="0.3">
      <c r="A260" s="7"/>
      <c r="B260" s="7"/>
      <c r="C260" s="7"/>
      <c r="D260" s="7"/>
      <c r="E260" s="7"/>
      <c r="F260" s="7"/>
      <c r="G260" s="7"/>
      <c r="H260" s="7"/>
      <c r="I260" s="7"/>
      <c r="J260" s="7"/>
      <c r="K260" s="7"/>
      <c r="L260" s="7"/>
      <c r="M260" s="7"/>
      <c r="N260" s="7"/>
      <c r="O260" s="7"/>
      <c r="P260" s="7"/>
      <c r="Q260" s="7"/>
    </row>
    <row r="261" spans="1:17" x14ac:dyDescent="0.3">
      <c r="A261" s="7"/>
      <c r="B261" s="7"/>
      <c r="C261" s="7"/>
      <c r="D261" s="7"/>
      <c r="E261" s="7"/>
      <c r="F261" s="7"/>
      <c r="G261" s="7"/>
      <c r="H261" s="7"/>
      <c r="I261" s="7"/>
      <c r="J261" s="7"/>
      <c r="K261" s="7"/>
      <c r="L261" s="7"/>
      <c r="M261" s="7"/>
      <c r="N261" s="7"/>
      <c r="O261" s="7"/>
      <c r="P261" s="7"/>
      <c r="Q261" s="7"/>
    </row>
  </sheetData>
  <mergeCells count="12">
    <mergeCell ref="L38:M38"/>
    <mergeCell ref="A1:H1"/>
    <mergeCell ref="A2:H2"/>
    <mergeCell ref="A3:H3"/>
    <mergeCell ref="A4:H4"/>
    <mergeCell ref="F5:H5"/>
    <mergeCell ref="E203:G203"/>
    <mergeCell ref="B7:C7"/>
    <mergeCell ref="D7:H7"/>
    <mergeCell ref="B5:E5"/>
    <mergeCell ref="B6:H6"/>
    <mergeCell ref="A186:G186"/>
  </mergeCells>
  <conditionalFormatting sqref="B162 B171:B172 B49:B118 B121:B151">
    <cfRule type="cellIs" dxfId="95" priority="281" stopIfTrue="1" operator="lessThan">
      <formula>0</formula>
    </cfRule>
    <cfRule type="containsErrors" dxfId="94" priority="282" stopIfTrue="1">
      <formula>ISERROR(B49)</formula>
    </cfRule>
  </conditionalFormatting>
  <conditionalFormatting sqref="B30">
    <cfRule type="cellIs" dxfId="93" priority="103" stopIfTrue="1" operator="lessThan">
      <formula>0</formula>
    </cfRule>
    <cfRule type="containsErrors" dxfId="92" priority="104" stopIfTrue="1">
      <formula>ISERROR(B30)</formula>
    </cfRule>
  </conditionalFormatting>
  <conditionalFormatting sqref="B29">
    <cfRule type="cellIs" dxfId="91" priority="105" stopIfTrue="1" operator="lessThan">
      <formula>0</formula>
    </cfRule>
    <cfRule type="containsErrors" dxfId="90" priority="106" stopIfTrue="1">
      <formula>ISERROR(B29)</formula>
    </cfRule>
  </conditionalFormatting>
  <conditionalFormatting sqref="B29">
    <cfRule type="cellIs" dxfId="89" priority="107" stopIfTrue="1" operator="lessThan">
      <formula>0</formula>
    </cfRule>
    <cfRule type="containsErrors" dxfId="88" priority="108" stopIfTrue="1">
      <formula>ISERROR(B29)</formula>
    </cfRule>
  </conditionalFormatting>
  <conditionalFormatting sqref="B28">
    <cfRule type="cellIs" dxfId="87" priority="111" stopIfTrue="1" operator="lessThan">
      <formula>0</formula>
    </cfRule>
    <cfRule type="containsErrors" dxfId="86" priority="112" stopIfTrue="1">
      <formula>ISERROR(B28)</formula>
    </cfRule>
  </conditionalFormatting>
  <conditionalFormatting sqref="B30">
    <cfRule type="cellIs" dxfId="85" priority="101" stopIfTrue="1" operator="lessThan">
      <formula>0</formula>
    </cfRule>
    <cfRule type="containsErrors" dxfId="84" priority="102" stopIfTrue="1">
      <formula>ISERROR(B30)</formula>
    </cfRule>
  </conditionalFormatting>
  <conditionalFormatting sqref="B27">
    <cfRule type="cellIs" dxfId="83" priority="123" stopIfTrue="1" operator="lessThan">
      <formula>0</formula>
    </cfRule>
    <cfRule type="containsErrors" dxfId="82" priority="124" stopIfTrue="1">
      <formula>ISERROR(B27)</formula>
    </cfRule>
  </conditionalFormatting>
  <conditionalFormatting sqref="B44">
    <cfRule type="cellIs" dxfId="81" priority="47" stopIfTrue="1" operator="lessThan">
      <formula>0</formula>
    </cfRule>
    <cfRule type="containsErrors" dxfId="80" priority="48" stopIfTrue="1">
      <formula>ISERROR(B44)</formula>
    </cfRule>
  </conditionalFormatting>
  <conditionalFormatting sqref="B45">
    <cfRule type="cellIs" dxfId="79" priority="45" stopIfTrue="1" operator="lessThan">
      <formula>0</formula>
    </cfRule>
    <cfRule type="containsErrors" dxfId="78" priority="46" stopIfTrue="1">
      <formula>ISERROR(B45)</formula>
    </cfRule>
  </conditionalFormatting>
  <conditionalFormatting sqref="B46">
    <cfRule type="cellIs" dxfId="77" priority="43" stopIfTrue="1" operator="lessThan">
      <formula>0</formula>
    </cfRule>
    <cfRule type="containsErrors" dxfId="76" priority="44" stopIfTrue="1">
      <formula>ISERROR(B46)</formula>
    </cfRule>
  </conditionalFormatting>
  <conditionalFormatting sqref="B47">
    <cfRule type="cellIs" dxfId="75" priority="41" stopIfTrue="1" operator="lessThan">
      <formula>0</formula>
    </cfRule>
    <cfRule type="containsErrors" dxfId="74" priority="42" stopIfTrue="1">
      <formula>ISERROR(B47)</formula>
    </cfRule>
  </conditionalFormatting>
  <conditionalFormatting sqref="B48">
    <cfRule type="cellIs" dxfId="73" priority="39" stopIfTrue="1" operator="lessThan">
      <formula>0</formula>
    </cfRule>
    <cfRule type="containsErrors" dxfId="72" priority="40" stopIfTrue="1">
      <formula>ISERROR(B48)</formula>
    </cfRule>
  </conditionalFormatting>
  <conditionalFormatting sqref="B47">
    <cfRule type="cellIs" dxfId="71" priority="37" stopIfTrue="1" operator="lessThan">
      <formula>0</formula>
    </cfRule>
    <cfRule type="containsErrors" dxfId="70" priority="38" stopIfTrue="1">
      <formula>ISERROR(B47)</formula>
    </cfRule>
  </conditionalFormatting>
  <conditionalFormatting sqref="B27">
    <cfRule type="cellIs" dxfId="69" priority="121" stopIfTrue="1" operator="lessThan">
      <formula>0</formula>
    </cfRule>
    <cfRule type="containsErrors" dxfId="68" priority="122" stopIfTrue="1">
      <formula>ISERROR(B27)</formula>
    </cfRule>
  </conditionalFormatting>
  <conditionalFormatting sqref="B28">
    <cfRule type="cellIs" dxfId="67" priority="109" stopIfTrue="1" operator="lessThan">
      <formula>0</formula>
    </cfRule>
    <cfRule type="containsErrors" dxfId="66" priority="110" stopIfTrue="1">
      <formula>ISERROR(B28)</formula>
    </cfRule>
  </conditionalFormatting>
  <conditionalFormatting sqref="B30">
    <cfRule type="cellIs" dxfId="65" priority="99" stopIfTrue="1" operator="lessThan">
      <formula>0</formula>
    </cfRule>
    <cfRule type="containsErrors" dxfId="64" priority="100" stopIfTrue="1">
      <formula>ISERROR(B30)</formula>
    </cfRule>
  </conditionalFormatting>
  <conditionalFormatting sqref="B38">
    <cfRule type="cellIs" dxfId="63" priority="65" stopIfTrue="1" operator="lessThan">
      <formula>0</formula>
    </cfRule>
    <cfRule type="containsErrors" dxfId="62" priority="66" stopIfTrue="1">
      <formula>ISERROR(B38)</formula>
    </cfRule>
  </conditionalFormatting>
  <conditionalFormatting sqref="B32">
    <cfRule type="cellIs" dxfId="61" priority="77" stopIfTrue="1" operator="lessThan">
      <formula>0</formula>
    </cfRule>
    <cfRule type="containsErrors" dxfId="60" priority="78" stopIfTrue="1">
      <formula>ISERROR(B32)</formula>
    </cfRule>
  </conditionalFormatting>
  <conditionalFormatting sqref="B33">
    <cfRule type="cellIs" dxfId="59" priority="75" stopIfTrue="1" operator="lessThan">
      <formula>0</formula>
    </cfRule>
    <cfRule type="containsErrors" dxfId="58" priority="76" stopIfTrue="1">
      <formula>ISERROR(B33)</formula>
    </cfRule>
  </conditionalFormatting>
  <conditionalFormatting sqref="B36">
    <cfRule type="cellIs" dxfId="57" priority="69" stopIfTrue="1" operator="lessThan">
      <formula>0</formula>
    </cfRule>
    <cfRule type="containsErrors" dxfId="56" priority="70" stopIfTrue="1">
      <formula>ISERROR(B36)</formula>
    </cfRule>
  </conditionalFormatting>
  <conditionalFormatting sqref="B37">
    <cfRule type="cellIs" dxfId="55" priority="67" stopIfTrue="1" operator="lessThan">
      <formula>0</formula>
    </cfRule>
    <cfRule type="containsErrors" dxfId="54" priority="68" stopIfTrue="1">
      <formula>ISERROR(B37)</formula>
    </cfRule>
  </conditionalFormatting>
  <conditionalFormatting sqref="B40">
    <cfRule type="cellIs" dxfId="53" priority="61" stopIfTrue="1" operator="lessThan">
      <formula>0</formula>
    </cfRule>
    <cfRule type="containsErrors" dxfId="52" priority="62" stopIfTrue="1">
      <formula>ISERROR(B40)</formula>
    </cfRule>
  </conditionalFormatting>
  <conditionalFormatting sqref="B41">
    <cfRule type="cellIs" dxfId="51" priority="59" stopIfTrue="1" operator="lessThan">
      <formula>0</formula>
    </cfRule>
    <cfRule type="containsErrors" dxfId="50" priority="60" stopIfTrue="1">
      <formula>ISERROR(B41)</formula>
    </cfRule>
  </conditionalFormatting>
  <conditionalFormatting sqref="B41">
    <cfRule type="cellIs" dxfId="49" priority="57" stopIfTrue="1" operator="lessThan">
      <formula>0</formula>
    </cfRule>
    <cfRule type="containsErrors" dxfId="48" priority="58" stopIfTrue="1">
      <formula>ISERROR(B41)</formula>
    </cfRule>
  </conditionalFormatting>
  <conditionalFormatting sqref="B42">
    <cfRule type="cellIs" dxfId="47" priority="55" stopIfTrue="1" operator="lessThan">
      <formula>0</formula>
    </cfRule>
    <cfRule type="containsErrors" dxfId="46" priority="56" stopIfTrue="1">
      <formula>ISERROR(B42)</formula>
    </cfRule>
  </conditionalFormatting>
  <conditionalFormatting sqref="B43">
    <cfRule type="cellIs" dxfId="45" priority="53" stopIfTrue="1" operator="lessThan">
      <formula>0</formula>
    </cfRule>
    <cfRule type="containsErrors" dxfId="44" priority="54" stopIfTrue="1">
      <formula>ISERROR(B43)</formula>
    </cfRule>
  </conditionalFormatting>
  <conditionalFormatting sqref="B43">
    <cfRule type="cellIs" dxfId="43" priority="51" stopIfTrue="1" operator="lessThan">
      <formula>0</formula>
    </cfRule>
    <cfRule type="containsErrors" dxfId="42" priority="52" stopIfTrue="1">
      <formula>ISERROR(B43)</formula>
    </cfRule>
  </conditionalFormatting>
  <conditionalFormatting sqref="B44">
    <cfRule type="cellIs" dxfId="41" priority="49" stopIfTrue="1" operator="lessThan">
      <formula>0</formula>
    </cfRule>
    <cfRule type="containsErrors" dxfId="40" priority="50" stopIfTrue="1">
      <formula>ISERROR(B44)</formula>
    </cfRule>
  </conditionalFormatting>
  <conditionalFormatting sqref="B34">
    <cfRule type="cellIs" dxfId="39" priority="73" stopIfTrue="1" operator="lessThan">
      <formula>0</formula>
    </cfRule>
    <cfRule type="containsErrors" dxfId="38" priority="74" stopIfTrue="1">
      <formula>ISERROR(B34)</formula>
    </cfRule>
  </conditionalFormatting>
  <conditionalFormatting sqref="B31">
    <cfRule type="cellIs" dxfId="37" priority="85" stopIfTrue="1" operator="lessThan">
      <formula>0</formula>
    </cfRule>
    <cfRule type="containsErrors" dxfId="36" priority="86" stopIfTrue="1">
      <formula>ISERROR(B31)</formula>
    </cfRule>
  </conditionalFormatting>
  <conditionalFormatting sqref="B31">
    <cfRule type="cellIs" dxfId="35" priority="83" stopIfTrue="1" operator="lessThan">
      <formula>0</formula>
    </cfRule>
    <cfRule type="containsErrors" dxfId="34" priority="84" stopIfTrue="1">
      <formula>ISERROR(B31)</formula>
    </cfRule>
  </conditionalFormatting>
  <conditionalFormatting sqref="B35">
    <cfRule type="cellIs" dxfId="33" priority="71" stopIfTrue="1" operator="lessThan">
      <formula>0</formula>
    </cfRule>
    <cfRule type="containsErrors" dxfId="32" priority="72" stopIfTrue="1">
      <formula>ISERROR(B35)</formula>
    </cfRule>
  </conditionalFormatting>
  <conditionalFormatting sqref="B39">
    <cfRule type="cellIs" dxfId="31" priority="63" stopIfTrue="1" operator="lessThan">
      <formula>0</formula>
    </cfRule>
    <cfRule type="containsErrors" dxfId="30" priority="64" stopIfTrue="1">
      <formula>ISERROR(B39)</formula>
    </cfRule>
  </conditionalFormatting>
  <conditionalFormatting sqref="B119">
    <cfRule type="cellIs" dxfId="29" priority="1" stopIfTrue="1" operator="lessThan">
      <formula>0</formula>
    </cfRule>
    <cfRule type="containsErrors" dxfId="28" priority="2" stopIfTrue="1">
      <formula>ISERROR(B119)</formula>
    </cfRule>
  </conditionalFormatting>
  <conditionalFormatting sqref="B103">
    <cfRule type="cellIs" dxfId="27" priority="11" stopIfTrue="1" operator="lessThan">
      <formula>0</formula>
    </cfRule>
    <cfRule type="containsErrors" dxfId="26" priority="12" stopIfTrue="1">
      <formula>ISERROR(B103)</formula>
    </cfRule>
  </conditionalFormatting>
  <conditionalFormatting sqref="B102">
    <cfRule type="cellIs" dxfId="25" priority="13" stopIfTrue="1" operator="lessThan">
      <formula>0</formula>
    </cfRule>
    <cfRule type="containsErrors" dxfId="24" priority="14" stopIfTrue="1">
      <formula>ISERROR(B102)</formula>
    </cfRule>
  </conditionalFormatting>
  <conditionalFormatting sqref="B101">
    <cfRule type="cellIs" dxfId="23" priority="15" stopIfTrue="1" operator="lessThan">
      <formula>0</formula>
    </cfRule>
    <cfRule type="containsErrors" dxfId="22" priority="16" stopIfTrue="1">
      <formula>ISERROR(B101)</formula>
    </cfRule>
  </conditionalFormatting>
  <conditionalFormatting sqref="B104:B105">
    <cfRule type="cellIs" dxfId="21" priority="19" stopIfTrue="1" operator="lessThan">
      <formula>0</formula>
    </cfRule>
    <cfRule type="containsErrors" dxfId="20" priority="20" stopIfTrue="1">
      <formula>ISERROR(B104)</formula>
    </cfRule>
  </conditionalFormatting>
  <conditionalFormatting sqref="B111:B112">
    <cfRule type="cellIs" dxfId="19" priority="23" stopIfTrue="1" operator="lessThan">
      <formula>0</formula>
    </cfRule>
    <cfRule type="containsErrors" dxfId="18" priority="24" stopIfTrue="1">
      <formula>ISERROR(B111)</formula>
    </cfRule>
  </conditionalFormatting>
  <conditionalFormatting sqref="B149">
    <cfRule type="cellIs" dxfId="17" priority="9" stopIfTrue="1" operator="lessThan">
      <formula>0</formula>
    </cfRule>
    <cfRule type="containsErrors" dxfId="16" priority="10" stopIfTrue="1">
      <formula>ISERROR(B149)</formula>
    </cfRule>
  </conditionalFormatting>
  <conditionalFormatting sqref="B103">
    <cfRule type="cellIs" dxfId="15" priority="29" stopIfTrue="1" operator="lessThan">
      <formula>0</formula>
    </cfRule>
    <cfRule type="containsErrors" dxfId="14" priority="30" stopIfTrue="1">
      <formula>ISERROR(B103)</formula>
    </cfRule>
  </conditionalFormatting>
  <conditionalFormatting sqref="B104:B105">
    <cfRule type="cellIs" dxfId="13" priority="27" stopIfTrue="1" operator="lessThan">
      <formula>0</formula>
    </cfRule>
    <cfRule type="containsErrors" dxfId="12" priority="28" stopIfTrue="1">
      <formula>ISERROR(B104)</formula>
    </cfRule>
  </conditionalFormatting>
  <conditionalFormatting sqref="B106:B108">
    <cfRule type="cellIs" dxfId="11" priority="25" stopIfTrue="1" operator="lessThan">
      <formula>0</formula>
    </cfRule>
    <cfRule type="containsErrors" dxfId="10" priority="26" stopIfTrue="1">
      <formula>ISERROR(B106)</formula>
    </cfRule>
  </conditionalFormatting>
  <conditionalFormatting sqref="B120">
    <cfRule type="cellIs" dxfId="9" priority="21" stopIfTrue="1" operator="lessThan">
      <formula>0</formula>
    </cfRule>
    <cfRule type="containsErrors" dxfId="8" priority="22" stopIfTrue="1">
      <formula>ISERROR(B120)</formula>
    </cfRule>
  </conditionalFormatting>
  <conditionalFormatting sqref="B100">
    <cfRule type="cellIs" dxfId="7" priority="17" stopIfTrue="1" operator="lessThan">
      <formula>0</formula>
    </cfRule>
    <cfRule type="containsErrors" dxfId="6" priority="18" stopIfTrue="1">
      <formula>ISERROR(B100)</formula>
    </cfRule>
  </conditionalFormatting>
  <conditionalFormatting sqref="B152:B153">
    <cfRule type="cellIs" dxfId="5" priority="7" stopIfTrue="1" operator="lessThan">
      <formula>0</formula>
    </cfRule>
    <cfRule type="containsErrors" dxfId="4" priority="8" stopIfTrue="1">
      <formula>ISERROR(B152)</formula>
    </cfRule>
  </conditionalFormatting>
  <conditionalFormatting sqref="B152:B153">
    <cfRule type="cellIs" dxfId="3" priority="5" stopIfTrue="1" operator="lessThan">
      <formula>0</formula>
    </cfRule>
    <cfRule type="containsErrors" dxfId="2" priority="6" stopIfTrue="1">
      <formula>ISERROR(B152)</formula>
    </cfRule>
  </conditionalFormatting>
  <conditionalFormatting sqref="B119">
    <cfRule type="cellIs" dxfId="1" priority="3" stopIfTrue="1" operator="lessThan">
      <formula>0</formula>
    </cfRule>
    <cfRule type="containsErrors" dxfId="0" priority="4" stopIfTrue="1">
      <formula>ISERROR(B119)</formula>
    </cfRule>
  </conditionalFormatting>
  <pageMargins left="0.2" right="0.2" top="0.25" bottom="0.25" header="0.3" footer="0.3"/>
  <pageSetup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Additional Program Specific Req</vt:lpstr>
      <vt:lpstr>2020VDBX0029 MAY EXPENDITURES</vt:lpstr>
      <vt:lpstr>'2020VDBX0029 MAY EXPENDITURES'!Print_Titles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Mildred Erguiza</dc:creator>
  <cp:lastModifiedBy>Mildred Erguiza</cp:lastModifiedBy>
  <cp:lastPrinted>2021-06-10T23:08:27Z</cp:lastPrinted>
  <dcterms:created xsi:type="dcterms:W3CDTF">2020-07-13T02:08:50Z</dcterms:created>
  <dcterms:modified xsi:type="dcterms:W3CDTF">2021-06-18T01:45:00Z</dcterms:modified>
</cp:coreProperties>
</file>