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.quinata\Desktop\For Lt\CDBG\Manell River Bridge Estimates\"/>
    </mc:Choice>
  </mc:AlternateContent>
  <xr:revisionPtr revIDLastSave="0" documentId="8_{F2701738-6CF5-4B3C-BC7A-D7AFF904C1BF}" xr6:coauthVersionLast="47" xr6:coauthVersionMax="47" xr10:uidLastSave="{00000000-0000-0000-0000-000000000000}"/>
  <bookViews>
    <workbookView xWindow="-28920" yWindow="1185" windowWidth="29040" windowHeight="15720" activeTab="2" xr2:uid="{00000000-000D-0000-FFFF-FFFF00000000}"/>
  </bookViews>
  <sheets>
    <sheet name="RT 4 Mill and Pave" sheetId="2" r:id="rId1"/>
    <sheet name="Bridge Work" sheetId="4" r:id="rId2"/>
    <sheet name="Summary" sheetId="5" r:id="rId3"/>
  </sheets>
  <definedNames>
    <definedName name="_xlnm.Print_Area" localSheetId="0">'RT 4 Mill and Pave'!$A$1:$AN$8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ajNa9RLOlCbGNbcUfSVUdNkZ91A=="/>
    </ext>
  </extLst>
</workbook>
</file>

<file path=xl/calcChain.xml><?xml version="1.0" encoding="utf-8"?>
<calcChain xmlns="http://schemas.openxmlformats.org/spreadsheetml/2006/main">
  <c r="E16" i="5" l="1"/>
  <c r="E11" i="5"/>
  <c r="F27" i="4"/>
  <c r="F25" i="4"/>
  <c r="F26" i="4" s="1"/>
  <c r="F28" i="4" s="1"/>
  <c r="H28" i="2"/>
  <c r="F13" i="4"/>
  <c r="F12" i="4"/>
  <c r="F14" i="4" s="1"/>
  <c r="AC8" i="2"/>
  <c r="AD7" i="2"/>
  <c r="AD8" i="2" s="1"/>
  <c r="H23" i="2"/>
  <c r="H22" i="2"/>
  <c r="H20" i="2"/>
  <c r="H21" i="2"/>
  <c r="H19" i="2"/>
  <c r="H24" i="2" s="1"/>
  <c r="H16" i="2"/>
  <c r="H15" i="2"/>
  <c r="H13" i="2"/>
  <c r="H12" i="2"/>
  <c r="H14" i="2" l="1"/>
  <c r="AA7" i="2" s="1"/>
  <c r="H17" i="2"/>
  <c r="AB7" i="2" s="1"/>
  <c r="AC7" i="2" l="1"/>
  <c r="Z7" i="2" l="1"/>
  <c r="Z8" i="2" s="1"/>
  <c r="W7" i="2"/>
  <c r="P7" i="2"/>
  <c r="Q7" i="2" s="1"/>
  <c r="S7" i="2" s="1"/>
  <c r="H7" i="2"/>
  <c r="I7" i="2" s="1"/>
  <c r="W8" i="2" l="1"/>
  <c r="K7" i="2"/>
  <c r="M7" i="2" s="1"/>
  <c r="T7" i="2" s="1"/>
  <c r="AE7" i="2" s="1"/>
  <c r="S8" i="2"/>
  <c r="M8" i="2" l="1"/>
  <c r="T8" i="2" l="1"/>
  <c r="AE8" i="2"/>
</calcChain>
</file>

<file path=xl/sharedStrings.xml><?xml version="1.0" encoding="utf-8"?>
<sst xmlns="http://schemas.openxmlformats.org/spreadsheetml/2006/main" count="110" uniqueCount="72">
  <si>
    <t>ITEM NO.</t>
  </si>
  <si>
    <t>STREET NAME</t>
  </si>
  <si>
    <t>ROAD EVALUATION POINTS</t>
  </si>
  <si>
    <t>LOCATION</t>
  </si>
  <si>
    <t>FRICTION COURSE</t>
  </si>
  <si>
    <t>MILLING</t>
  </si>
  <si>
    <t>SMH ADJUSTMENT</t>
  </si>
  <si>
    <t>VALVE BOX ADJUSTMENT</t>
  </si>
  <si>
    <t>TOTAL AMOUNT</t>
  </si>
  <si>
    <t>REMARKS/STATUS</t>
  </si>
  <si>
    <t>ESTIMATED COST</t>
  </si>
  <si>
    <t>VILLAGE</t>
  </si>
  <si>
    <t>REGION</t>
  </si>
  <si>
    <t>L</t>
  </si>
  <si>
    <t>W</t>
  </si>
  <si>
    <t>SF</t>
  </si>
  <si>
    <t>SY</t>
  </si>
  <si>
    <t>TON</t>
  </si>
  <si>
    <t>Contract Unit Cost Per Ton</t>
  </si>
  <si>
    <t>Total Cost</t>
  </si>
  <si>
    <t>THK. (IN.)</t>
  </si>
  <si>
    <t>Contract Unit Cost Per SY</t>
  </si>
  <si>
    <t>NO. OF SMH</t>
  </si>
  <si>
    <t>UNIT COST PER SMH</t>
  </si>
  <si>
    <t>AMOUNT</t>
  </si>
  <si>
    <t>NO. OF BOX</t>
  </si>
  <si>
    <t>UNIT COST PER BOX</t>
  </si>
  <si>
    <t xml:space="preserve"> </t>
  </si>
  <si>
    <t xml:space="preserve">TOTAL </t>
  </si>
  <si>
    <t>NOTES</t>
  </si>
  <si>
    <t>Description</t>
  </si>
  <si>
    <t>Unit</t>
  </si>
  <si>
    <t>Quantity</t>
  </si>
  <si>
    <t>Unit Cost</t>
  </si>
  <si>
    <t>LF</t>
  </si>
  <si>
    <t>Raised Pavement Marker, YY</t>
  </si>
  <si>
    <t>Raised Pavement Marker, BB</t>
  </si>
  <si>
    <t>EA</t>
  </si>
  <si>
    <t>STRIPING AND RPM</t>
  </si>
  <si>
    <t>STRIPING</t>
  </si>
  <si>
    <t>RPM</t>
  </si>
  <si>
    <t>SR</t>
  </si>
  <si>
    <t xml:space="preserve">Total Cost (Milling + Friction Course)
</t>
  </si>
  <si>
    <t xml:space="preserve">ROUTE 17  </t>
  </si>
  <si>
    <t>Merizo</t>
  </si>
  <si>
    <t xml:space="preserve">Route 4 (Manell River to Jose Chanpalo Road) - Northbound and Soutbound </t>
  </si>
  <si>
    <t>STRIPING FOR ROUTE 4</t>
  </si>
  <si>
    <t>GUARDRAIL</t>
  </si>
  <si>
    <t>W Beam</t>
  </si>
  <si>
    <t>Guardrail Anchorage - Approach End</t>
  </si>
  <si>
    <t>Guardrail Anchorage - Trailing End</t>
  </si>
  <si>
    <t>Guardrail Post 6'-0"</t>
  </si>
  <si>
    <t>Guardrail Retroreflective Markers</t>
  </si>
  <si>
    <t>Design</t>
  </si>
  <si>
    <t>Environmental Tasks</t>
  </si>
  <si>
    <t>Permitting Tasks</t>
  </si>
  <si>
    <t>Geotechnical Tasks</t>
  </si>
  <si>
    <t>Construction</t>
  </si>
  <si>
    <t>Grand Total</t>
  </si>
  <si>
    <t>Estimate</t>
  </si>
  <si>
    <t>Archaeological/Cultural Tasks</t>
  </si>
  <si>
    <t>MILL &amp; PAVING</t>
  </si>
  <si>
    <t>GRAND TOTAL</t>
  </si>
  <si>
    <t>Option #1</t>
  </si>
  <si>
    <t>Subtotal - Design &amp; NEPA</t>
  </si>
  <si>
    <t>Bride Work</t>
  </si>
  <si>
    <t>Mill, Paving, Striping &amp; Guardrail Repair</t>
  </si>
  <si>
    <t>Total - Option #1</t>
  </si>
  <si>
    <t>Total - Option #2</t>
  </si>
  <si>
    <t>Contingency &amp; Risk</t>
  </si>
  <si>
    <t>4" Wide Solid Line White</t>
  </si>
  <si>
    <t>4" Wide Solid Line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</si>
</sst>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u val="singleAccounting"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DE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44" fontId="4" fillId="3" borderId="14" xfId="0" applyNumberFormat="1" applyFont="1" applyFill="1" applyBorder="1" applyAlignment="1">
      <alignment horizontal="right" vertical="center"/>
    </xf>
    <xf numFmtId="0" fontId="10" fillId="0" borderId="0" xfId="0" applyFont="1"/>
    <xf numFmtId="4" fontId="9" fillId="0" borderId="0" xfId="0" applyNumberFormat="1" applyFont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4" fontId="0" fillId="5" borderId="14" xfId="0" applyNumberFormat="1" applyFill="1" applyBorder="1" applyAlignment="1">
      <alignment horizontal="right" vertical="center" wrapText="1"/>
    </xf>
    <xf numFmtId="4" fontId="0" fillId="5" borderId="14" xfId="0" applyNumberFormat="1" applyFill="1" applyBorder="1" applyAlignment="1">
      <alignment vertical="center" wrapText="1"/>
    </xf>
    <xf numFmtId="4" fontId="0" fillId="5" borderId="14" xfId="0" applyNumberFormat="1" applyFill="1" applyBorder="1" applyAlignment="1">
      <alignment horizontal="center" vertical="center" wrapText="1"/>
    </xf>
    <xf numFmtId="4" fontId="2" fillId="5" borderId="17" xfId="0" applyNumberFormat="1" applyFont="1" applyFill="1" applyBorder="1"/>
    <xf numFmtId="0" fontId="3" fillId="5" borderId="17" xfId="0" applyFont="1" applyFill="1" applyBorder="1"/>
    <xf numFmtId="0" fontId="0" fillId="4" borderId="0" xfId="0" applyFill="1"/>
    <xf numFmtId="164" fontId="4" fillId="0" borderId="14" xfId="0" applyNumberFormat="1" applyFont="1" applyBorder="1" applyAlignment="1">
      <alignment horizontal="right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0" fillId="0" borderId="0" xfId="0" applyNumberFormat="1" applyFont="1"/>
    <xf numFmtId="4" fontId="11" fillId="4" borderId="0" xfId="0" applyNumberFormat="1" applyFont="1" applyFill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2" fontId="10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3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4" xfId="0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11" xfId="0" applyFont="1" applyBorder="1"/>
    <xf numFmtId="0" fontId="1" fillId="0" borderId="0" xfId="0" applyFont="1"/>
    <xf numFmtId="0" fontId="0" fillId="0" borderId="0" xfId="0"/>
    <xf numFmtId="0" fontId="4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5" fillId="0" borderId="7" xfId="0" applyFont="1" applyBorder="1"/>
    <xf numFmtId="0" fontId="5" fillId="0" borderId="8" xfId="0" applyFont="1" applyBorder="1"/>
    <xf numFmtId="44" fontId="0" fillId="0" borderId="0" xfId="0" applyNumberFormat="1"/>
    <xf numFmtId="0" fontId="11" fillId="0" borderId="0" xfId="0" applyFont="1"/>
    <xf numFmtId="0" fontId="11" fillId="0" borderId="0" xfId="0" applyFont="1" applyAlignment="1">
      <alignment horizontal="right"/>
    </xf>
    <xf numFmtId="44" fontId="0" fillId="0" borderId="18" xfId="0" applyNumberFormat="1" applyBorder="1"/>
    <xf numFmtId="44" fontId="4" fillId="0" borderId="0" xfId="0" applyNumberFormat="1" applyFont="1"/>
    <xf numFmtId="0" fontId="4" fillId="0" borderId="0" xfId="0" applyFont="1" applyAlignment="1">
      <alignment horizontal="center"/>
    </xf>
    <xf numFmtId="43" fontId="10" fillId="0" borderId="0" xfId="0" applyNumberFormat="1" applyFont="1"/>
    <xf numFmtId="43" fontId="12" fillId="0" borderId="0" xfId="0" applyNumberFormat="1" applyFont="1"/>
    <xf numFmtId="43" fontId="0" fillId="0" borderId="0" xfId="0" applyNumberFormat="1"/>
    <xf numFmtId="43" fontId="10" fillId="0" borderId="18" xfId="0" applyNumberFormat="1" applyFont="1" applyBorder="1"/>
    <xf numFmtId="43" fontId="14" fillId="0" borderId="0" xfId="0" applyNumberFormat="1" applyFont="1"/>
    <xf numFmtId="0" fontId="12" fillId="7" borderId="0" xfId="0" applyFont="1" applyFill="1" applyAlignment="1">
      <alignment horizontal="right"/>
    </xf>
    <xf numFmtId="43" fontId="12" fillId="7" borderId="0" xfId="0" applyNumberFormat="1" applyFont="1" applyFill="1"/>
    <xf numFmtId="0" fontId="4" fillId="0" borderId="0" xfId="0" applyFont="1" applyAlignment="1">
      <alignment horizontal="center" vertical="center" textRotation="90"/>
    </xf>
    <xf numFmtId="0" fontId="4" fillId="7" borderId="0" xfId="0" applyFont="1" applyFill="1" applyAlignment="1">
      <alignment horizontal="right"/>
    </xf>
    <xf numFmtId="44" fontId="4" fillId="7" borderId="0" xfId="0" applyNumberFormat="1" applyFont="1" applyFill="1"/>
    <xf numFmtId="0" fontId="0" fillId="0" borderId="19" xfId="0" applyBorder="1"/>
    <xf numFmtId="0" fontId="11" fillId="0" borderId="20" xfId="0" applyFont="1" applyBorder="1"/>
    <xf numFmtId="0" fontId="0" fillId="0" borderId="21" xfId="0" applyBorder="1"/>
    <xf numFmtId="44" fontId="0" fillId="0" borderId="22" xfId="0" applyNumberFormat="1" applyBorder="1"/>
    <xf numFmtId="0" fontId="11" fillId="0" borderId="23" xfId="0" applyFont="1" applyBorder="1"/>
    <xf numFmtId="44" fontId="0" fillId="0" borderId="24" xfId="0" applyNumberFormat="1" applyBorder="1"/>
    <xf numFmtId="0" fontId="4" fillId="0" borderId="25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44" fontId="4" fillId="7" borderId="2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165734</xdr:rowOff>
    </xdr:from>
    <xdr:to>
      <xdr:col>7</xdr:col>
      <xdr:colOff>552450</xdr:colOff>
      <xdr:row>3</xdr:row>
      <xdr:rowOff>125729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0C9726F-1044-C25F-59F1-F49A50C826F1}"/>
            </a:ext>
          </a:extLst>
        </xdr:cNvPr>
        <xdr:cNvSpPr txBox="1"/>
      </xdr:nvSpPr>
      <xdr:spPr>
        <a:xfrm>
          <a:off x="2000250" y="165734"/>
          <a:ext cx="5724525" cy="474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Project: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Option #1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- Manell #1 and #2 Bridge 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Scour Countermeasures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Design and Construction Estimate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3</xdr:col>
      <xdr:colOff>0</xdr:colOff>
      <xdr:row>15</xdr:row>
      <xdr:rowOff>0</xdr:rowOff>
    </xdr:from>
    <xdr:to>
      <xdr:col>7</xdr:col>
      <xdr:colOff>548640</xdr:colOff>
      <xdr:row>17</xdr:row>
      <xdr:rowOff>129540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5C8E374-11FD-4A91-85F0-A673FDC04E6F}"/>
            </a:ext>
          </a:extLst>
        </xdr:cNvPr>
        <xdr:cNvSpPr txBox="1"/>
      </xdr:nvSpPr>
      <xdr:spPr>
        <a:xfrm>
          <a:off x="2000250" y="2571750"/>
          <a:ext cx="5720715" cy="472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Project: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Option #2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- Manell #1 and #2 Bridge Concrete Spalling Design Repair and Construction Estimate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10</xdr:col>
      <xdr:colOff>388620</xdr:colOff>
      <xdr:row>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2DAD141-560F-4686-B08C-36961561612D}"/>
            </a:ext>
          </a:extLst>
        </xdr:cNvPr>
        <xdr:cNvSpPr txBox="1"/>
      </xdr:nvSpPr>
      <xdr:spPr>
        <a:xfrm>
          <a:off x="9772650" y="685800"/>
          <a:ext cx="572262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Project: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Option #1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- Manell #1 and #2 Bridge 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Scour Countermeasures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Design, Guardrail and Paving Estimate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12</xdr:row>
      <xdr:rowOff>323850</xdr:rowOff>
    </xdr:from>
    <xdr:to>
      <xdr:col>10</xdr:col>
      <xdr:colOff>392430</xdr:colOff>
      <xdr:row>12</xdr:row>
      <xdr:rowOff>834390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A497AD-89A1-40CF-8EEF-DCBC8D923A20}"/>
            </a:ext>
          </a:extLst>
        </xdr:cNvPr>
        <xdr:cNvSpPr txBox="1"/>
      </xdr:nvSpPr>
      <xdr:spPr>
        <a:xfrm>
          <a:off x="1333500" y="2400300"/>
          <a:ext cx="7964805" cy="510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Project: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Option #2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- Manell #1 and #2 Bridge 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Concrete Spalling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Design Repair, Guardrail and Paving Estimate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19050</xdr:colOff>
      <xdr:row>0</xdr:row>
      <xdr:rowOff>152400</xdr:rowOff>
    </xdr:from>
    <xdr:to>
      <xdr:col>4</xdr:col>
      <xdr:colOff>228600</xdr:colOff>
      <xdr:row>2</xdr:row>
      <xdr:rowOff>161925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8FEB68-1951-3233-6B6C-20EE47FB20CF}"/>
            </a:ext>
          </a:extLst>
        </xdr:cNvPr>
        <xdr:cNvSpPr txBox="1"/>
      </xdr:nvSpPr>
      <xdr:spPr>
        <a:xfrm>
          <a:off x="1352550" y="152400"/>
          <a:ext cx="3400425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ESTIMATE SUMMARY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919"/>
  <sheetViews>
    <sheetView zoomScale="93" zoomScaleNormal="93" workbookViewId="0">
      <pane ySplit="6" topLeftCell="A7" activePane="bottomLeft" state="frozen"/>
      <selection pane="bottomLeft" activeCell="J22" sqref="J22"/>
    </sheetView>
  </sheetViews>
  <sheetFormatPr defaultColWidth="12.59765625" defaultRowHeight="13.8" x14ac:dyDescent="0.25"/>
  <cols>
    <col min="1" max="1" width="4.69921875" customWidth="1"/>
    <col min="2" max="2" width="27.3984375" customWidth="1"/>
    <col min="3" max="3" width="14.59765625" hidden="1" customWidth="1"/>
    <col min="4" max="4" width="17.8984375" customWidth="1"/>
    <col min="5" max="5" width="6.3984375" customWidth="1"/>
    <col min="6" max="6" width="10.8984375" customWidth="1"/>
    <col min="7" max="7" width="5.69921875" customWidth="1"/>
    <col min="8" max="8" width="12.59765625" customWidth="1"/>
    <col min="9" max="9" width="10.8984375" customWidth="1"/>
    <col min="10" max="10" width="7" customWidth="1"/>
    <col min="11" max="12" width="9.59765625" customWidth="1"/>
    <col min="13" max="13" width="14" customWidth="1"/>
    <col min="14" max="14" width="9.5" customWidth="1"/>
    <col min="15" max="15" width="5.69921875" customWidth="1"/>
    <col min="16" max="16" width="10.59765625" customWidth="1"/>
    <col min="17" max="17" width="9.5" customWidth="1"/>
    <col min="18" max="18" width="9" customWidth="1"/>
    <col min="19" max="19" width="13.5" customWidth="1"/>
    <col min="20" max="20" width="14.3984375" customWidth="1"/>
    <col min="21" max="21" width="8.09765625" customWidth="1"/>
    <col min="22" max="22" width="9.19921875" customWidth="1"/>
    <col min="23" max="23" width="12.19921875" customWidth="1"/>
    <col min="24" max="24" width="8.19921875" customWidth="1"/>
    <col min="25" max="25" width="9.5" customWidth="1"/>
    <col min="26" max="26" width="13.3984375" customWidth="1"/>
    <col min="27" max="27" width="12.19921875" customWidth="1"/>
    <col min="28" max="28" width="14" customWidth="1"/>
    <col min="29" max="30" width="13.09765625" customWidth="1"/>
    <col min="31" max="31" width="15.3984375" customWidth="1"/>
    <col min="32" max="32" width="28.09765625" customWidth="1"/>
    <col min="33" max="33" width="9" customWidth="1"/>
    <col min="34" max="34" width="15" customWidth="1"/>
    <col min="35" max="38" width="12.19921875" customWidth="1"/>
    <col min="39" max="39" width="15.8984375" bestFit="1" customWidth="1"/>
    <col min="40" max="40" width="36.5" customWidth="1"/>
    <col min="41" max="41" width="1.19921875" customWidth="1"/>
    <col min="42" max="43" width="7.59765625" customWidth="1"/>
  </cols>
  <sheetData>
    <row r="1" spans="1:43" x14ac:dyDescent="0.25">
      <c r="A1" s="45"/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2"/>
      <c r="AO1" s="2"/>
      <c r="AP1" s="2"/>
      <c r="AQ1" s="2"/>
    </row>
    <row r="2" spans="1:43" x14ac:dyDescent="0.25">
      <c r="A2" s="45"/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2"/>
      <c r="AO2" s="2"/>
      <c r="AP2" s="2"/>
      <c r="AQ2" s="2"/>
    </row>
    <row r="3" spans="1:43" x14ac:dyDescent="0.25">
      <c r="A3" s="47" t="s">
        <v>43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2"/>
      <c r="AN3" s="2"/>
      <c r="AO3" s="2"/>
      <c r="AP3" s="2"/>
      <c r="AQ3" s="2"/>
    </row>
    <row r="4" spans="1:43" ht="26.25" customHeight="1" x14ac:dyDescent="0.25">
      <c r="A4" s="48" t="s">
        <v>0</v>
      </c>
      <c r="B4" s="49" t="s">
        <v>1</v>
      </c>
      <c r="C4" s="50" t="s">
        <v>2</v>
      </c>
      <c r="D4" s="51" t="s">
        <v>3</v>
      </c>
      <c r="E4" s="41"/>
      <c r="F4" s="39" t="s">
        <v>4</v>
      </c>
      <c r="G4" s="40"/>
      <c r="H4" s="40"/>
      <c r="I4" s="40"/>
      <c r="J4" s="40"/>
      <c r="K4" s="40"/>
      <c r="L4" s="40"/>
      <c r="M4" s="41"/>
      <c r="N4" s="39" t="s">
        <v>5</v>
      </c>
      <c r="O4" s="40"/>
      <c r="P4" s="40"/>
      <c r="Q4" s="40"/>
      <c r="R4" s="40"/>
      <c r="S4" s="41"/>
      <c r="T4" s="48" t="s">
        <v>42</v>
      </c>
      <c r="U4" s="39" t="s">
        <v>6</v>
      </c>
      <c r="V4" s="40"/>
      <c r="W4" s="41"/>
      <c r="X4" s="39" t="s">
        <v>7</v>
      </c>
      <c r="Y4" s="40"/>
      <c r="Z4" s="41"/>
      <c r="AA4" s="39" t="s">
        <v>38</v>
      </c>
      <c r="AB4" s="40"/>
      <c r="AC4" s="41"/>
      <c r="AD4" s="52" t="s">
        <v>47</v>
      </c>
      <c r="AE4" s="13" t="s">
        <v>8</v>
      </c>
      <c r="AF4" s="34" t="s">
        <v>9</v>
      </c>
      <c r="AG4" s="2"/>
      <c r="AH4" s="2"/>
      <c r="AI4" s="2"/>
    </row>
    <row r="5" spans="1:43" ht="15.75" customHeight="1" x14ac:dyDescent="0.25">
      <c r="A5" s="35"/>
      <c r="B5" s="35"/>
      <c r="C5" s="35"/>
      <c r="D5" s="42"/>
      <c r="E5" s="44"/>
      <c r="F5" s="42"/>
      <c r="G5" s="43"/>
      <c r="H5" s="43"/>
      <c r="I5" s="43"/>
      <c r="J5" s="43"/>
      <c r="K5" s="43"/>
      <c r="L5" s="43"/>
      <c r="M5" s="44"/>
      <c r="N5" s="42"/>
      <c r="O5" s="43"/>
      <c r="P5" s="43"/>
      <c r="Q5" s="43"/>
      <c r="R5" s="43"/>
      <c r="S5" s="44"/>
      <c r="T5" s="35"/>
      <c r="U5" s="42"/>
      <c r="V5" s="43"/>
      <c r="W5" s="44"/>
      <c r="X5" s="42"/>
      <c r="Y5" s="43"/>
      <c r="Z5" s="44"/>
      <c r="AA5" s="42"/>
      <c r="AB5" s="43"/>
      <c r="AC5" s="44"/>
      <c r="AD5" s="53"/>
      <c r="AE5" s="37" t="s">
        <v>10</v>
      </c>
      <c r="AF5" s="35"/>
      <c r="AG5" s="2"/>
      <c r="AH5" s="2"/>
      <c r="AI5" s="2"/>
    </row>
    <row r="6" spans="1:43" ht="49.5" customHeight="1" x14ac:dyDescent="0.25">
      <c r="A6" s="36"/>
      <c r="B6" s="36"/>
      <c r="C6" s="36"/>
      <c r="D6" s="3" t="s">
        <v>11</v>
      </c>
      <c r="E6" s="4" t="s">
        <v>12</v>
      </c>
      <c r="F6" s="5" t="s">
        <v>13</v>
      </c>
      <c r="G6" s="5" t="s">
        <v>14</v>
      </c>
      <c r="H6" s="5" t="s">
        <v>15</v>
      </c>
      <c r="I6" s="5" t="s">
        <v>16</v>
      </c>
      <c r="J6" s="6" t="s">
        <v>20</v>
      </c>
      <c r="K6" s="7" t="s">
        <v>17</v>
      </c>
      <c r="L6" s="7" t="s">
        <v>18</v>
      </c>
      <c r="M6" s="7" t="s">
        <v>19</v>
      </c>
      <c r="N6" s="30" t="s">
        <v>13</v>
      </c>
      <c r="O6" s="7" t="s">
        <v>14</v>
      </c>
      <c r="P6" s="7" t="s">
        <v>15</v>
      </c>
      <c r="Q6" s="7" t="s">
        <v>16</v>
      </c>
      <c r="R6" s="7" t="s">
        <v>21</v>
      </c>
      <c r="S6" s="7" t="s">
        <v>19</v>
      </c>
      <c r="T6" s="36"/>
      <c r="U6" s="6" t="s">
        <v>22</v>
      </c>
      <c r="V6" s="6" t="s">
        <v>23</v>
      </c>
      <c r="W6" s="3" t="s">
        <v>24</v>
      </c>
      <c r="X6" s="6" t="s">
        <v>25</v>
      </c>
      <c r="Y6" s="6" t="s">
        <v>26</v>
      </c>
      <c r="Z6" s="7" t="s">
        <v>24</v>
      </c>
      <c r="AA6" s="24" t="s">
        <v>39</v>
      </c>
      <c r="AB6" s="24" t="s">
        <v>40</v>
      </c>
      <c r="AC6" s="24" t="s">
        <v>24</v>
      </c>
      <c r="AD6" s="24" t="s">
        <v>24</v>
      </c>
      <c r="AE6" s="38"/>
      <c r="AF6" s="36"/>
      <c r="AG6" s="2"/>
      <c r="AH6" s="2"/>
      <c r="AI6" s="2"/>
    </row>
    <row r="7" spans="1:43" s="22" customFormat="1" ht="41.4" x14ac:dyDescent="0.25">
      <c r="A7" s="14">
        <v>1</v>
      </c>
      <c r="B7" s="15" t="s">
        <v>45</v>
      </c>
      <c r="C7" s="16">
        <v>35</v>
      </c>
      <c r="D7" s="29" t="s">
        <v>44</v>
      </c>
      <c r="E7" s="29" t="s">
        <v>41</v>
      </c>
      <c r="F7" s="17">
        <v>2000</v>
      </c>
      <c r="G7" s="17">
        <v>22</v>
      </c>
      <c r="H7" s="18">
        <f t="shared" ref="H7" si="0">+F7*G7</f>
        <v>44000</v>
      </c>
      <c r="I7" s="18">
        <f t="shared" ref="I7" si="1">H7/9</f>
        <v>4888.8888888888887</v>
      </c>
      <c r="J7" s="18">
        <v>1</v>
      </c>
      <c r="K7" s="18">
        <f t="shared" ref="K7" si="2">I7/15</f>
        <v>325.92592592592592</v>
      </c>
      <c r="L7" s="18">
        <v>627</v>
      </c>
      <c r="M7" s="18">
        <f>+K7*L7</f>
        <v>204355.55555555556</v>
      </c>
      <c r="N7" s="17">
        <v>2000</v>
      </c>
      <c r="O7" s="17">
        <v>22</v>
      </c>
      <c r="P7" s="18">
        <f t="shared" ref="P7" si="3">+N7*O7</f>
        <v>44000</v>
      </c>
      <c r="Q7" s="18">
        <f t="shared" ref="Q7" si="4">P7/9</f>
        <v>4888.8888888888887</v>
      </c>
      <c r="R7" s="18">
        <v>12.84</v>
      </c>
      <c r="S7" s="18">
        <f t="shared" ref="S7" si="5">+R7*Q7</f>
        <v>62773.333333333328</v>
      </c>
      <c r="T7" s="18">
        <f>SUM(M7+S7)</f>
        <v>267128.88888888888</v>
      </c>
      <c r="U7" s="18">
        <v>4</v>
      </c>
      <c r="V7" s="18">
        <v>7700</v>
      </c>
      <c r="W7" s="18">
        <f t="shared" ref="W7" si="6">+U7*V7</f>
        <v>30800</v>
      </c>
      <c r="X7" s="18">
        <v>2</v>
      </c>
      <c r="Y7" s="18">
        <v>4100</v>
      </c>
      <c r="Z7" s="18">
        <f t="shared" ref="Z7" si="7">+Y7*X7</f>
        <v>8200</v>
      </c>
      <c r="AA7" s="28">
        <f>$H$14</f>
        <v>40000</v>
      </c>
      <c r="AB7" s="18">
        <f>$H$17</f>
        <v>556.4</v>
      </c>
      <c r="AC7" s="18">
        <f>SUM(AA7:AB7)</f>
        <v>40556.400000000001</v>
      </c>
      <c r="AD7" s="18">
        <f>H24</f>
        <v>177018</v>
      </c>
      <c r="AE7" s="18">
        <f>SUM(T7+W7+Z7+AC7+AD7)</f>
        <v>523703.2888888889</v>
      </c>
      <c r="AF7" s="19"/>
      <c r="AG7" s="20" t="s">
        <v>27</v>
      </c>
      <c r="AH7" s="21"/>
      <c r="AI7" s="21"/>
    </row>
    <row r="8" spans="1:43" ht="49.5" customHeight="1" x14ac:dyDescent="0.25">
      <c r="A8" s="55" t="s">
        <v>28</v>
      </c>
      <c r="B8" s="56"/>
      <c r="C8" s="56"/>
      <c r="D8" s="56"/>
      <c r="E8" s="57"/>
      <c r="F8" s="8"/>
      <c r="G8" s="8"/>
      <c r="H8" s="8"/>
      <c r="I8" s="8"/>
      <c r="J8" s="8"/>
      <c r="K8" s="8"/>
      <c r="L8" s="8"/>
      <c r="M8" s="8">
        <f>SUM(M7:M7)</f>
        <v>204355.55555555556</v>
      </c>
      <c r="N8" s="8"/>
      <c r="O8" s="8"/>
      <c r="P8" s="8"/>
      <c r="Q8" s="8"/>
      <c r="R8" s="9" t="s">
        <v>27</v>
      </c>
      <c r="S8" s="8">
        <f>SUM(S7:S7)</f>
        <v>62773.333333333328</v>
      </c>
      <c r="T8" s="8">
        <f>SUM(T7:T7)</f>
        <v>267128.88888888888</v>
      </c>
      <c r="U8" s="9" t="s">
        <v>27</v>
      </c>
      <c r="V8" s="8" t="s">
        <v>27</v>
      </c>
      <c r="W8" s="23">
        <f>SUM(W7:W7)</f>
        <v>30800</v>
      </c>
      <c r="X8" s="9" t="s">
        <v>27</v>
      </c>
      <c r="Y8" s="9" t="s">
        <v>27</v>
      </c>
      <c r="Z8" s="10">
        <f>SUM(Z7:Z7)</f>
        <v>8200</v>
      </c>
      <c r="AA8" s="10"/>
      <c r="AB8" s="10"/>
      <c r="AC8" s="10">
        <f>AC7</f>
        <v>40556.400000000001</v>
      </c>
      <c r="AD8" s="10">
        <f>AD7</f>
        <v>177018</v>
      </c>
      <c r="AE8" s="10">
        <f>SUM(AE7:AE7)</f>
        <v>523703.2888888889</v>
      </c>
      <c r="AF8" s="9"/>
      <c r="AG8" s="2"/>
      <c r="AH8" s="2"/>
      <c r="AI8" s="2"/>
    </row>
    <row r="9" spans="1:43" ht="29.25" customHeight="1" x14ac:dyDescent="0.3">
      <c r="B9" s="54" t="s">
        <v>29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11"/>
      <c r="V9" s="11"/>
      <c r="X9" s="11"/>
      <c r="Y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3" ht="23.25" customHeight="1" x14ac:dyDescent="0.3">
      <c r="B10" s="12" t="s">
        <v>46</v>
      </c>
      <c r="C10" s="11"/>
      <c r="D10" s="11"/>
      <c r="E10" s="11"/>
      <c r="F10" s="11"/>
      <c r="G10" s="11"/>
      <c r="H10" s="11"/>
      <c r="N10" s="11"/>
      <c r="V10" s="11"/>
      <c r="X10" s="11"/>
      <c r="Y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3" ht="15.75" customHeight="1" x14ac:dyDescent="0.3">
      <c r="B11" s="25" t="s">
        <v>30</v>
      </c>
      <c r="C11" s="11"/>
      <c r="D11" s="25" t="s">
        <v>32</v>
      </c>
      <c r="E11" s="11" t="s">
        <v>31</v>
      </c>
      <c r="F11" s="25" t="s">
        <v>33</v>
      </c>
      <c r="G11" s="11"/>
      <c r="H11" s="25" t="s">
        <v>19</v>
      </c>
      <c r="N11" s="11"/>
      <c r="V11" s="11"/>
    </row>
    <row r="12" spans="1:43" ht="15.75" customHeight="1" x14ac:dyDescent="0.3">
      <c r="A12" s="26"/>
      <c r="B12" s="11" t="s">
        <v>70</v>
      </c>
      <c r="C12" s="11"/>
      <c r="D12" s="33">
        <v>4000</v>
      </c>
      <c r="E12" s="25" t="s">
        <v>34</v>
      </c>
      <c r="F12" s="27">
        <v>5</v>
      </c>
      <c r="G12" s="11"/>
      <c r="H12" s="64">
        <f>D12*F12</f>
        <v>20000</v>
      </c>
      <c r="N12" s="11"/>
      <c r="V12" s="11"/>
    </row>
    <row r="13" spans="1:43" ht="15.75" customHeight="1" x14ac:dyDescent="0.45">
      <c r="A13" s="26"/>
      <c r="B13" s="11" t="s">
        <v>71</v>
      </c>
      <c r="C13" s="11"/>
      <c r="D13" s="33">
        <v>4000</v>
      </c>
      <c r="E13" s="25" t="s">
        <v>34</v>
      </c>
      <c r="F13" s="27">
        <v>5</v>
      </c>
      <c r="G13" s="11"/>
      <c r="H13" s="68">
        <f>D13*F13</f>
        <v>20000</v>
      </c>
      <c r="N13" s="11"/>
      <c r="V13" s="11"/>
    </row>
    <row r="14" spans="1:43" ht="15.75" customHeight="1" x14ac:dyDescent="0.3">
      <c r="A14" s="26"/>
      <c r="B14" s="11"/>
      <c r="C14" s="11"/>
      <c r="D14" s="33"/>
      <c r="E14" s="25"/>
      <c r="F14" s="27"/>
      <c r="G14" s="11"/>
      <c r="H14" s="65">
        <f>SUM(H12:H13)</f>
        <v>40000</v>
      </c>
      <c r="N14" s="11"/>
      <c r="V14" s="11"/>
    </row>
    <row r="15" spans="1:43" ht="15.75" customHeight="1" x14ac:dyDescent="0.3">
      <c r="A15" s="26"/>
      <c r="B15" s="11" t="s">
        <v>35</v>
      </c>
      <c r="C15" s="11"/>
      <c r="D15" s="33">
        <v>30</v>
      </c>
      <c r="E15" s="25" t="s">
        <v>37</v>
      </c>
      <c r="F15" s="27">
        <v>13.91</v>
      </c>
      <c r="G15" s="11"/>
      <c r="H15" s="64">
        <f>D15*F15</f>
        <v>417.3</v>
      </c>
      <c r="N15" s="11"/>
      <c r="V15" s="11"/>
    </row>
    <row r="16" spans="1:43" ht="15.75" customHeight="1" x14ac:dyDescent="0.45">
      <c r="A16" s="26"/>
      <c r="B16" s="11" t="s">
        <v>36</v>
      </c>
      <c r="C16" s="11"/>
      <c r="D16" s="33">
        <v>10</v>
      </c>
      <c r="E16" s="25" t="s">
        <v>37</v>
      </c>
      <c r="F16" s="27">
        <v>13.91</v>
      </c>
      <c r="G16" s="11"/>
      <c r="H16" s="68">
        <f t="shared" ref="H16" si="8">D16*F16</f>
        <v>139.1</v>
      </c>
      <c r="N16" s="11"/>
      <c r="V16" s="11"/>
    </row>
    <row r="17" spans="2:22" ht="15.75" customHeight="1" x14ac:dyDescent="0.3">
      <c r="B17" s="11"/>
      <c r="C17" s="11"/>
      <c r="D17" s="33"/>
      <c r="E17" s="25"/>
      <c r="F17" s="11"/>
      <c r="G17" s="11"/>
      <c r="H17" s="65">
        <f>SUM(H15:H16)</f>
        <v>556.4</v>
      </c>
      <c r="N17" s="11"/>
      <c r="V17" s="11"/>
    </row>
    <row r="18" spans="2:22" ht="15.75" customHeight="1" x14ac:dyDescent="0.3">
      <c r="B18" s="31" t="s">
        <v>47</v>
      </c>
      <c r="C18" s="11"/>
      <c r="D18" s="11"/>
      <c r="E18" s="11"/>
      <c r="F18" s="11"/>
      <c r="G18" s="11"/>
      <c r="H18" s="64"/>
      <c r="N18" s="11"/>
      <c r="V18" s="11"/>
    </row>
    <row r="19" spans="2:22" ht="15.75" customHeight="1" x14ac:dyDescent="0.3">
      <c r="B19" s="11" t="s">
        <v>48</v>
      </c>
      <c r="C19" s="11"/>
      <c r="D19" s="11">
        <v>1200</v>
      </c>
      <c r="E19" s="32" t="s">
        <v>34</v>
      </c>
      <c r="F19" s="27">
        <v>75</v>
      </c>
      <c r="G19" s="11"/>
      <c r="H19" s="64">
        <f>D19*F19</f>
        <v>90000</v>
      </c>
      <c r="N19" s="11"/>
      <c r="V19" s="11"/>
    </row>
    <row r="20" spans="2:22" ht="15.75" customHeight="1" x14ac:dyDescent="0.3">
      <c r="B20" s="11" t="s">
        <v>49</v>
      </c>
      <c r="C20" s="11"/>
      <c r="D20" s="33">
        <v>3</v>
      </c>
      <c r="E20" s="25" t="s">
        <v>37</v>
      </c>
      <c r="F20" s="27">
        <v>6706</v>
      </c>
      <c r="G20" s="11"/>
      <c r="H20" s="64">
        <f t="shared" ref="H20:H23" si="9">D20*F20</f>
        <v>20118</v>
      </c>
      <c r="N20" s="11"/>
      <c r="V20" s="11"/>
    </row>
    <row r="21" spans="2:22" ht="15.75" customHeight="1" x14ac:dyDescent="0.3">
      <c r="B21" s="11" t="s">
        <v>50</v>
      </c>
      <c r="C21" s="11"/>
      <c r="D21" s="33">
        <v>3</v>
      </c>
      <c r="E21" s="25" t="s">
        <v>37</v>
      </c>
      <c r="F21" s="27">
        <v>2100</v>
      </c>
      <c r="G21" s="11"/>
      <c r="H21" s="64">
        <f t="shared" si="9"/>
        <v>6300</v>
      </c>
      <c r="N21" s="11"/>
      <c r="V21" s="11"/>
    </row>
    <row r="22" spans="2:22" ht="15.75" customHeight="1" x14ac:dyDescent="0.3">
      <c r="B22" s="11" t="s">
        <v>51</v>
      </c>
      <c r="C22" s="11"/>
      <c r="D22" s="11">
        <v>196</v>
      </c>
      <c r="E22" s="25" t="s">
        <v>37</v>
      </c>
      <c r="F22" s="27">
        <v>300</v>
      </c>
      <c r="G22" s="11"/>
      <c r="H22" s="64">
        <f t="shared" si="9"/>
        <v>58800</v>
      </c>
      <c r="N22" s="11"/>
      <c r="V22" s="11"/>
    </row>
    <row r="23" spans="2:22" ht="15.75" customHeight="1" x14ac:dyDescent="0.3">
      <c r="B23" s="11" t="s">
        <v>52</v>
      </c>
      <c r="C23" s="11"/>
      <c r="D23" s="11">
        <v>60</v>
      </c>
      <c r="E23" s="32" t="s">
        <v>37</v>
      </c>
      <c r="F23" s="27">
        <v>30</v>
      </c>
      <c r="G23" s="11"/>
      <c r="H23" s="67">
        <f t="shared" si="9"/>
        <v>1800</v>
      </c>
      <c r="N23" s="11"/>
      <c r="V23" s="11"/>
    </row>
    <row r="24" spans="2:22" ht="15.75" customHeight="1" x14ac:dyDescent="0.3">
      <c r="B24" s="11"/>
      <c r="C24" s="11"/>
      <c r="D24" s="11"/>
      <c r="E24" s="11"/>
      <c r="F24" s="11"/>
      <c r="G24" s="11"/>
      <c r="H24" s="65">
        <f>SUM(H19:H23)</f>
        <v>177018</v>
      </c>
      <c r="N24" s="11"/>
      <c r="V24" s="11"/>
    </row>
    <row r="25" spans="2:22" ht="15.75" customHeight="1" x14ac:dyDescent="0.3">
      <c r="B25" s="11"/>
      <c r="C25" s="11"/>
      <c r="D25" s="11"/>
      <c r="E25" s="11"/>
      <c r="F25" s="11"/>
      <c r="G25" s="11"/>
      <c r="H25" s="64"/>
      <c r="N25" s="11"/>
      <c r="V25" s="11"/>
    </row>
    <row r="26" spans="2:22" ht="15.75" customHeight="1" x14ac:dyDescent="0.3">
      <c r="B26" s="31" t="s">
        <v>61</v>
      </c>
      <c r="C26" s="11"/>
      <c r="D26" s="11">
        <v>2000</v>
      </c>
      <c r="E26" s="11" t="s">
        <v>34</v>
      </c>
      <c r="F26" s="11"/>
      <c r="G26" s="11"/>
      <c r="H26" s="65">
        <v>523703</v>
      </c>
      <c r="N26" s="11"/>
      <c r="V26" s="11"/>
    </row>
    <row r="27" spans="2:22" ht="15.75" customHeight="1" x14ac:dyDescent="0.3">
      <c r="B27" s="11"/>
      <c r="C27" s="11"/>
      <c r="D27" s="11"/>
      <c r="E27" s="11"/>
      <c r="F27" s="11"/>
      <c r="G27" s="11"/>
      <c r="H27" s="64"/>
      <c r="N27" s="11"/>
      <c r="V27" s="11"/>
    </row>
    <row r="28" spans="2:22" ht="15.75" customHeight="1" x14ac:dyDescent="0.3">
      <c r="B28" s="11"/>
      <c r="C28" s="11"/>
      <c r="D28" s="69" t="s">
        <v>62</v>
      </c>
      <c r="E28" s="69"/>
      <c r="F28" s="69"/>
      <c r="G28" s="69"/>
      <c r="H28" s="70">
        <f>H14+H17+H24+H26</f>
        <v>741277.4</v>
      </c>
      <c r="N28" s="11"/>
      <c r="V28" s="11"/>
    </row>
    <row r="29" spans="2:22" ht="15.75" customHeight="1" x14ac:dyDescent="0.3">
      <c r="B29" s="11"/>
      <c r="C29" s="11"/>
      <c r="D29" s="11"/>
      <c r="E29" s="11"/>
      <c r="F29" s="11"/>
      <c r="G29" s="11"/>
      <c r="H29" s="64"/>
      <c r="N29" s="11"/>
      <c r="V29" s="11"/>
    </row>
    <row r="30" spans="2:22" ht="15.75" customHeight="1" x14ac:dyDescent="0.3">
      <c r="F30" s="11"/>
      <c r="H30" s="66"/>
      <c r="N30" s="11"/>
      <c r="V30" s="11"/>
    </row>
    <row r="31" spans="2:22" ht="15.75" customHeight="1" x14ac:dyDescent="0.3">
      <c r="F31" s="11"/>
      <c r="N31" s="11"/>
      <c r="V31" s="11"/>
    </row>
    <row r="32" spans="2:22" ht="15.75" customHeight="1" x14ac:dyDescent="0.3">
      <c r="F32" s="11"/>
      <c r="N32" s="11"/>
      <c r="V32" s="11"/>
    </row>
    <row r="33" spans="6:22" ht="15.75" customHeight="1" x14ac:dyDescent="0.3">
      <c r="F33" s="11"/>
      <c r="N33" s="11"/>
      <c r="V33" s="11"/>
    </row>
    <row r="34" spans="6:22" ht="15.75" customHeight="1" x14ac:dyDescent="0.3">
      <c r="F34" s="11"/>
      <c r="N34" s="11"/>
      <c r="V34" s="11"/>
    </row>
    <row r="35" spans="6:22" ht="15.75" customHeight="1" x14ac:dyDescent="0.3">
      <c r="F35" s="11"/>
      <c r="N35" s="11"/>
      <c r="V35" s="11"/>
    </row>
    <row r="36" spans="6:22" ht="15.75" customHeight="1" x14ac:dyDescent="0.3">
      <c r="F36" s="11"/>
      <c r="N36" s="11"/>
      <c r="V36" s="11"/>
    </row>
    <row r="37" spans="6:22" ht="15.75" customHeight="1" x14ac:dyDescent="0.3">
      <c r="F37" s="11"/>
      <c r="N37" s="11"/>
      <c r="V37" s="11"/>
    </row>
    <row r="38" spans="6:22" ht="15.75" customHeight="1" x14ac:dyDescent="0.3">
      <c r="F38" s="11"/>
      <c r="N38" s="11"/>
      <c r="V38" s="11"/>
    </row>
    <row r="39" spans="6:22" ht="15.75" customHeight="1" x14ac:dyDescent="0.3">
      <c r="F39" s="11"/>
      <c r="N39" s="11"/>
      <c r="V39" s="11"/>
    </row>
    <row r="40" spans="6:22" ht="15.75" customHeight="1" x14ac:dyDescent="0.3">
      <c r="F40" s="11"/>
      <c r="N40" s="11"/>
      <c r="V40" s="11"/>
    </row>
    <row r="41" spans="6:22" ht="15.75" customHeight="1" x14ac:dyDescent="0.3">
      <c r="F41" s="11"/>
      <c r="N41" s="11"/>
      <c r="V41" s="11"/>
    </row>
    <row r="42" spans="6:22" ht="15.75" customHeight="1" x14ac:dyDescent="0.3">
      <c r="F42" s="11"/>
      <c r="N42" s="11"/>
      <c r="V42" s="11"/>
    </row>
    <row r="43" spans="6:22" ht="15.75" customHeight="1" x14ac:dyDescent="0.3">
      <c r="F43" s="11"/>
      <c r="N43" s="11"/>
      <c r="V43" s="11"/>
    </row>
    <row r="44" spans="6:22" ht="15.75" customHeight="1" x14ac:dyDescent="0.3">
      <c r="F44" s="11"/>
      <c r="N44" s="11"/>
      <c r="V44" s="11"/>
    </row>
    <row r="45" spans="6:22" ht="15.75" customHeight="1" x14ac:dyDescent="0.3">
      <c r="F45" s="11"/>
      <c r="N45" s="11"/>
      <c r="V45" s="11"/>
    </row>
    <row r="46" spans="6:22" ht="15.75" customHeight="1" x14ac:dyDescent="0.3">
      <c r="F46" s="11"/>
      <c r="N46" s="11"/>
      <c r="V46" s="11"/>
    </row>
    <row r="47" spans="6:22" ht="15.75" customHeight="1" x14ac:dyDescent="0.3">
      <c r="F47" s="11"/>
      <c r="N47" s="11"/>
      <c r="V47" s="11"/>
    </row>
    <row r="48" spans="6:22" ht="15.75" customHeight="1" x14ac:dyDescent="0.3">
      <c r="F48" s="11"/>
      <c r="N48" s="11"/>
      <c r="V48" s="11"/>
    </row>
    <row r="49" spans="6:22" ht="15.75" customHeight="1" x14ac:dyDescent="0.3">
      <c r="F49" s="11"/>
      <c r="N49" s="11"/>
      <c r="V49" s="11"/>
    </row>
    <row r="50" spans="6:22" ht="15.75" customHeight="1" x14ac:dyDescent="0.3">
      <c r="F50" s="11"/>
      <c r="N50" s="11"/>
      <c r="V50" s="11"/>
    </row>
    <row r="51" spans="6:22" ht="15.75" customHeight="1" x14ac:dyDescent="0.3">
      <c r="F51" s="11"/>
      <c r="N51" s="11"/>
      <c r="V51" s="11"/>
    </row>
    <row r="52" spans="6:22" ht="15.75" customHeight="1" x14ac:dyDescent="0.3">
      <c r="F52" s="11"/>
      <c r="N52" s="11"/>
      <c r="V52" s="11"/>
    </row>
    <row r="53" spans="6:22" ht="15.75" customHeight="1" x14ac:dyDescent="0.3">
      <c r="F53" s="11"/>
      <c r="N53" s="11"/>
      <c r="V53" s="11"/>
    </row>
    <row r="54" spans="6:22" ht="15.75" customHeight="1" x14ac:dyDescent="0.3">
      <c r="F54" s="11"/>
      <c r="N54" s="11"/>
      <c r="V54" s="11"/>
    </row>
    <row r="55" spans="6:22" ht="15.75" customHeight="1" x14ac:dyDescent="0.3">
      <c r="F55" s="11"/>
      <c r="N55" s="11"/>
      <c r="V55" s="11"/>
    </row>
    <row r="56" spans="6:22" ht="15.75" customHeight="1" x14ac:dyDescent="0.3">
      <c r="F56" s="11"/>
      <c r="N56" s="11"/>
      <c r="V56" s="11"/>
    </row>
    <row r="57" spans="6:22" ht="15.75" customHeight="1" x14ac:dyDescent="0.3">
      <c r="F57" s="11"/>
      <c r="N57" s="11"/>
      <c r="V57" s="11"/>
    </row>
    <row r="58" spans="6:22" ht="15.75" customHeight="1" x14ac:dyDescent="0.3">
      <c r="F58" s="11"/>
      <c r="N58" s="11"/>
      <c r="V58" s="11"/>
    </row>
    <row r="59" spans="6:22" ht="15.75" customHeight="1" x14ac:dyDescent="0.3">
      <c r="F59" s="11"/>
      <c r="N59" s="11"/>
      <c r="V59" s="11"/>
    </row>
    <row r="60" spans="6:22" ht="15.75" customHeight="1" x14ac:dyDescent="0.3">
      <c r="F60" s="11"/>
      <c r="N60" s="11"/>
      <c r="V60" s="11"/>
    </row>
    <row r="61" spans="6:22" ht="15.75" customHeight="1" x14ac:dyDescent="0.3">
      <c r="F61" s="11"/>
      <c r="N61" s="11"/>
      <c r="V61" s="11"/>
    </row>
    <row r="62" spans="6:22" ht="15.75" customHeight="1" x14ac:dyDescent="0.3">
      <c r="F62" s="11"/>
      <c r="N62" s="11"/>
      <c r="V62" s="11"/>
    </row>
    <row r="63" spans="6:22" ht="15.75" customHeight="1" x14ac:dyDescent="0.3">
      <c r="F63" s="11"/>
      <c r="N63" s="11"/>
      <c r="V63" s="11"/>
    </row>
    <row r="64" spans="6:22" ht="15.75" customHeight="1" x14ac:dyDescent="0.3">
      <c r="F64" s="11"/>
      <c r="N64" s="11"/>
      <c r="V64" s="11"/>
    </row>
    <row r="65" spans="6:22" ht="15.75" customHeight="1" x14ac:dyDescent="0.3">
      <c r="F65" s="11"/>
      <c r="N65" s="11"/>
      <c r="V65" s="11"/>
    </row>
    <row r="66" spans="6:22" ht="15.75" customHeight="1" x14ac:dyDescent="0.3">
      <c r="F66" s="11"/>
      <c r="N66" s="11"/>
      <c r="V66" s="11"/>
    </row>
    <row r="67" spans="6:22" ht="15.75" customHeight="1" x14ac:dyDescent="0.3">
      <c r="F67" s="11"/>
      <c r="N67" s="11"/>
      <c r="V67" s="11"/>
    </row>
    <row r="68" spans="6:22" ht="15.75" customHeight="1" x14ac:dyDescent="0.3">
      <c r="F68" s="11"/>
      <c r="N68" s="11"/>
      <c r="V68" s="11"/>
    </row>
    <row r="69" spans="6:22" ht="15.75" customHeight="1" x14ac:dyDescent="0.3">
      <c r="F69" s="11"/>
      <c r="N69" s="11"/>
      <c r="V69" s="11"/>
    </row>
    <row r="70" spans="6:22" ht="15.75" customHeight="1" x14ac:dyDescent="0.3">
      <c r="F70" s="11"/>
      <c r="N70" s="11"/>
      <c r="V70" s="11"/>
    </row>
    <row r="71" spans="6:22" ht="15.75" customHeight="1" x14ac:dyDescent="0.3">
      <c r="F71" s="11"/>
      <c r="N71" s="11"/>
      <c r="V71" s="11"/>
    </row>
    <row r="72" spans="6:22" ht="15.75" customHeight="1" x14ac:dyDescent="0.3">
      <c r="F72" s="11"/>
      <c r="N72" s="11"/>
      <c r="V72" s="11"/>
    </row>
    <row r="73" spans="6:22" ht="15.75" customHeight="1" x14ac:dyDescent="0.3">
      <c r="F73" s="11"/>
      <c r="N73" s="11"/>
      <c r="V73" s="11"/>
    </row>
    <row r="74" spans="6:22" ht="15.75" customHeight="1" x14ac:dyDescent="0.3">
      <c r="F74" s="11"/>
      <c r="N74" s="11"/>
      <c r="V74" s="11"/>
    </row>
    <row r="75" spans="6:22" ht="15.75" customHeight="1" x14ac:dyDescent="0.3">
      <c r="F75" s="11"/>
      <c r="N75" s="11"/>
      <c r="V75" s="11"/>
    </row>
    <row r="76" spans="6:22" ht="15.75" customHeight="1" x14ac:dyDescent="0.3">
      <c r="F76" s="11"/>
      <c r="N76" s="11"/>
      <c r="V76" s="11"/>
    </row>
    <row r="77" spans="6:22" ht="15.75" customHeight="1" x14ac:dyDescent="0.3">
      <c r="F77" s="11"/>
      <c r="N77" s="11"/>
      <c r="V77" s="11"/>
    </row>
    <row r="78" spans="6:22" ht="15.75" customHeight="1" x14ac:dyDescent="0.3">
      <c r="F78" s="11"/>
      <c r="N78" s="11"/>
      <c r="V78" s="11"/>
    </row>
    <row r="79" spans="6:22" ht="15.75" customHeight="1" x14ac:dyDescent="0.3">
      <c r="F79" s="11"/>
      <c r="N79" s="11"/>
      <c r="V79" s="11"/>
    </row>
    <row r="80" spans="6:22" ht="15.75" customHeight="1" x14ac:dyDescent="0.3">
      <c r="F80" s="11"/>
      <c r="N80" s="11"/>
      <c r="V80" s="11"/>
    </row>
    <row r="81" spans="6:22" ht="15.75" customHeight="1" x14ac:dyDescent="0.3">
      <c r="F81" s="11"/>
      <c r="N81" s="11"/>
      <c r="V81" s="11"/>
    </row>
    <row r="82" spans="6:22" ht="15.75" customHeight="1" x14ac:dyDescent="0.3">
      <c r="F82" s="11"/>
      <c r="N82" s="11"/>
      <c r="V82" s="11"/>
    </row>
    <row r="83" spans="6:22" ht="15.75" customHeight="1" x14ac:dyDescent="0.3">
      <c r="F83" s="11"/>
      <c r="N83" s="11"/>
      <c r="V83" s="11"/>
    </row>
    <row r="84" spans="6:22" ht="15.75" customHeight="1" x14ac:dyDescent="0.3">
      <c r="F84" s="11"/>
      <c r="N84" s="11"/>
      <c r="V84" s="11"/>
    </row>
    <row r="85" spans="6:22" ht="15.75" customHeight="1" x14ac:dyDescent="0.3">
      <c r="F85" s="11"/>
      <c r="N85" s="11"/>
      <c r="V85" s="11"/>
    </row>
    <row r="86" spans="6:22" ht="15.75" customHeight="1" x14ac:dyDescent="0.3">
      <c r="F86" s="11"/>
      <c r="N86" s="11"/>
      <c r="V86" s="11"/>
    </row>
    <row r="87" spans="6:22" ht="15.75" customHeight="1" x14ac:dyDescent="0.3">
      <c r="F87" s="11"/>
      <c r="N87" s="11"/>
      <c r="V87" s="11"/>
    </row>
    <row r="88" spans="6:22" ht="15.75" customHeight="1" x14ac:dyDescent="0.3">
      <c r="F88" s="11"/>
      <c r="N88" s="11"/>
      <c r="V88" s="11"/>
    </row>
    <row r="89" spans="6:22" ht="15.75" customHeight="1" x14ac:dyDescent="0.3">
      <c r="F89" s="11"/>
      <c r="N89" s="11"/>
      <c r="V89" s="11"/>
    </row>
    <row r="90" spans="6:22" ht="15.75" customHeight="1" x14ac:dyDescent="0.3">
      <c r="F90" s="11"/>
      <c r="N90" s="11"/>
      <c r="V90" s="11"/>
    </row>
    <row r="91" spans="6:22" ht="15.75" customHeight="1" x14ac:dyDescent="0.3">
      <c r="F91" s="11"/>
      <c r="N91" s="11"/>
      <c r="V91" s="11"/>
    </row>
    <row r="92" spans="6:22" ht="15.75" customHeight="1" x14ac:dyDescent="0.3">
      <c r="F92" s="11"/>
      <c r="N92" s="11"/>
      <c r="V92" s="11"/>
    </row>
    <row r="93" spans="6:22" ht="15.75" customHeight="1" x14ac:dyDescent="0.3">
      <c r="F93" s="11"/>
      <c r="N93" s="11"/>
      <c r="V93" s="11"/>
    </row>
    <row r="94" spans="6:22" ht="15.75" customHeight="1" x14ac:dyDescent="0.3">
      <c r="F94" s="11"/>
      <c r="N94" s="11"/>
      <c r="V94" s="11"/>
    </row>
    <row r="95" spans="6:22" ht="15.75" customHeight="1" x14ac:dyDescent="0.3">
      <c r="F95" s="11"/>
      <c r="N95" s="11"/>
      <c r="V95" s="11"/>
    </row>
    <row r="96" spans="6:22" ht="15.75" customHeight="1" x14ac:dyDescent="0.3">
      <c r="F96" s="11"/>
      <c r="N96" s="11"/>
      <c r="V96" s="11"/>
    </row>
    <row r="97" spans="6:22" ht="15.75" customHeight="1" x14ac:dyDescent="0.3">
      <c r="F97" s="11"/>
      <c r="N97" s="11"/>
      <c r="V97" s="11"/>
    </row>
    <row r="98" spans="6:22" ht="15.75" customHeight="1" x14ac:dyDescent="0.3">
      <c r="F98" s="11"/>
      <c r="N98" s="11"/>
      <c r="V98" s="11"/>
    </row>
    <row r="99" spans="6:22" ht="15.75" customHeight="1" x14ac:dyDescent="0.3">
      <c r="F99" s="11"/>
      <c r="N99" s="11"/>
      <c r="V99" s="11"/>
    </row>
    <row r="100" spans="6:22" ht="15.75" customHeight="1" x14ac:dyDescent="0.3">
      <c r="F100" s="11"/>
      <c r="N100" s="11"/>
      <c r="V100" s="11"/>
    </row>
    <row r="101" spans="6:22" ht="15.75" customHeight="1" x14ac:dyDescent="0.3">
      <c r="F101" s="11"/>
      <c r="N101" s="11"/>
      <c r="V101" s="11"/>
    </row>
    <row r="102" spans="6:22" ht="15.75" customHeight="1" x14ac:dyDescent="0.3">
      <c r="F102" s="11"/>
      <c r="N102" s="11"/>
      <c r="V102" s="11"/>
    </row>
    <row r="103" spans="6:22" ht="15.75" customHeight="1" x14ac:dyDescent="0.3">
      <c r="F103" s="11"/>
      <c r="N103" s="11"/>
      <c r="V103" s="11"/>
    </row>
    <row r="104" spans="6:22" ht="15.75" customHeight="1" x14ac:dyDescent="0.3">
      <c r="F104" s="11"/>
      <c r="N104" s="11"/>
      <c r="V104" s="11"/>
    </row>
    <row r="105" spans="6:22" ht="15.75" customHeight="1" x14ac:dyDescent="0.3">
      <c r="F105" s="11"/>
      <c r="N105" s="11"/>
      <c r="V105" s="11"/>
    </row>
    <row r="106" spans="6:22" ht="15.75" customHeight="1" x14ac:dyDescent="0.3">
      <c r="F106" s="11"/>
      <c r="N106" s="11"/>
      <c r="V106" s="11"/>
    </row>
    <row r="107" spans="6:22" ht="15.75" customHeight="1" x14ac:dyDescent="0.3">
      <c r="F107" s="11"/>
      <c r="N107" s="11"/>
      <c r="V107" s="11"/>
    </row>
    <row r="108" spans="6:22" ht="15.75" customHeight="1" x14ac:dyDescent="0.3">
      <c r="F108" s="11"/>
      <c r="N108" s="11"/>
      <c r="V108" s="11"/>
    </row>
    <row r="109" spans="6:22" ht="15.75" customHeight="1" x14ac:dyDescent="0.3">
      <c r="F109" s="11"/>
      <c r="N109" s="11"/>
      <c r="V109" s="11"/>
    </row>
    <row r="110" spans="6:22" ht="15.75" customHeight="1" x14ac:dyDescent="0.3">
      <c r="F110" s="11"/>
      <c r="N110" s="11"/>
      <c r="V110" s="11"/>
    </row>
    <row r="111" spans="6:22" ht="15.75" customHeight="1" x14ac:dyDescent="0.3">
      <c r="F111" s="11"/>
      <c r="N111" s="11"/>
      <c r="V111" s="11"/>
    </row>
    <row r="112" spans="6:22" ht="15.75" customHeight="1" x14ac:dyDescent="0.3">
      <c r="F112" s="11"/>
      <c r="N112" s="11"/>
      <c r="V112" s="11"/>
    </row>
    <row r="113" spans="6:22" ht="15.75" customHeight="1" x14ac:dyDescent="0.3">
      <c r="F113" s="11"/>
      <c r="N113" s="11"/>
      <c r="V113" s="11"/>
    </row>
    <row r="114" spans="6:22" ht="15.75" customHeight="1" x14ac:dyDescent="0.3">
      <c r="F114" s="11"/>
      <c r="N114" s="11"/>
      <c r="V114" s="11"/>
    </row>
    <row r="115" spans="6:22" ht="15.75" customHeight="1" x14ac:dyDescent="0.3">
      <c r="F115" s="11"/>
      <c r="N115" s="11"/>
      <c r="V115" s="11"/>
    </row>
    <row r="116" spans="6:22" ht="15.75" customHeight="1" x14ac:dyDescent="0.3">
      <c r="F116" s="11"/>
      <c r="N116" s="11"/>
      <c r="V116" s="11"/>
    </row>
    <row r="117" spans="6:22" ht="15.75" customHeight="1" x14ac:dyDescent="0.3">
      <c r="F117" s="11"/>
      <c r="N117" s="11"/>
      <c r="V117" s="11"/>
    </row>
    <row r="118" spans="6:22" ht="15.75" customHeight="1" x14ac:dyDescent="0.3">
      <c r="F118" s="11"/>
      <c r="N118" s="11"/>
      <c r="V118" s="11"/>
    </row>
    <row r="119" spans="6:22" ht="15.75" customHeight="1" x14ac:dyDescent="0.3">
      <c r="F119" s="11"/>
      <c r="N119" s="11"/>
      <c r="V119" s="11"/>
    </row>
    <row r="120" spans="6:22" ht="15.75" customHeight="1" x14ac:dyDescent="0.3">
      <c r="F120" s="11"/>
      <c r="N120" s="11"/>
      <c r="V120" s="11"/>
    </row>
    <row r="121" spans="6:22" ht="15.75" customHeight="1" x14ac:dyDescent="0.3">
      <c r="F121" s="11"/>
      <c r="N121" s="11"/>
      <c r="V121" s="11"/>
    </row>
    <row r="122" spans="6:22" ht="15.75" customHeight="1" x14ac:dyDescent="0.3">
      <c r="F122" s="11"/>
      <c r="N122" s="11"/>
      <c r="V122" s="11"/>
    </row>
    <row r="123" spans="6:22" ht="15.75" customHeight="1" x14ac:dyDescent="0.3">
      <c r="F123" s="11"/>
      <c r="N123" s="11"/>
      <c r="V123" s="11"/>
    </row>
    <row r="124" spans="6:22" ht="15.75" customHeight="1" x14ac:dyDescent="0.3">
      <c r="F124" s="11"/>
      <c r="N124" s="11"/>
      <c r="V124" s="11"/>
    </row>
    <row r="125" spans="6:22" ht="15.75" customHeight="1" x14ac:dyDescent="0.3">
      <c r="F125" s="11"/>
      <c r="N125" s="11"/>
      <c r="V125" s="11"/>
    </row>
    <row r="126" spans="6:22" ht="15.75" customHeight="1" x14ac:dyDescent="0.3">
      <c r="F126" s="11"/>
      <c r="N126" s="11"/>
      <c r="V126" s="11"/>
    </row>
    <row r="127" spans="6:22" ht="15.75" customHeight="1" x14ac:dyDescent="0.3">
      <c r="F127" s="11"/>
      <c r="N127" s="11"/>
      <c r="V127" s="11"/>
    </row>
    <row r="128" spans="6:22" ht="15.75" customHeight="1" x14ac:dyDescent="0.3">
      <c r="F128" s="11"/>
      <c r="N128" s="11"/>
      <c r="V128" s="11"/>
    </row>
    <row r="129" spans="6:22" ht="15.75" customHeight="1" x14ac:dyDescent="0.3">
      <c r="F129" s="11"/>
      <c r="N129" s="11"/>
      <c r="V129" s="11"/>
    </row>
    <row r="130" spans="6:22" ht="15.75" customHeight="1" x14ac:dyDescent="0.3">
      <c r="F130" s="11"/>
      <c r="N130" s="11"/>
      <c r="V130" s="11"/>
    </row>
    <row r="131" spans="6:22" ht="15.75" customHeight="1" x14ac:dyDescent="0.3">
      <c r="F131" s="11"/>
      <c r="N131" s="11"/>
      <c r="V131" s="11"/>
    </row>
    <row r="132" spans="6:22" ht="15.75" customHeight="1" x14ac:dyDescent="0.3">
      <c r="F132" s="11"/>
      <c r="N132" s="11"/>
      <c r="V132" s="11"/>
    </row>
    <row r="133" spans="6:22" ht="15.75" customHeight="1" x14ac:dyDescent="0.3">
      <c r="F133" s="11"/>
      <c r="N133" s="11"/>
      <c r="V133" s="11"/>
    </row>
    <row r="134" spans="6:22" ht="15.75" customHeight="1" x14ac:dyDescent="0.3">
      <c r="F134" s="11"/>
      <c r="N134" s="11"/>
      <c r="V134" s="11"/>
    </row>
    <row r="135" spans="6:22" ht="15.75" customHeight="1" x14ac:dyDescent="0.3">
      <c r="F135" s="11"/>
      <c r="N135" s="11"/>
      <c r="V135" s="11"/>
    </row>
    <row r="136" spans="6:22" ht="15.75" customHeight="1" x14ac:dyDescent="0.3">
      <c r="F136" s="11"/>
      <c r="N136" s="11"/>
      <c r="V136" s="11"/>
    </row>
    <row r="137" spans="6:22" ht="15.75" customHeight="1" x14ac:dyDescent="0.3">
      <c r="F137" s="11"/>
      <c r="N137" s="11"/>
      <c r="V137" s="11"/>
    </row>
    <row r="138" spans="6:22" ht="15.75" customHeight="1" x14ac:dyDescent="0.3">
      <c r="F138" s="11"/>
      <c r="N138" s="11"/>
      <c r="V138" s="11"/>
    </row>
    <row r="139" spans="6:22" ht="15.75" customHeight="1" x14ac:dyDescent="0.3">
      <c r="F139" s="11"/>
      <c r="N139" s="11"/>
      <c r="V139" s="11"/>
    </row>
    <row r="140" spans="6:22" ht="15.75" customHeight="1" x14ac:dyDescent="0.3">
      <c r="F140" s="11"/>
      <c r="N140" s="11"/>
      <c r="V140" s="11"/>
    </row>
    <row r="141" spans="6:22" ht="15.75" customHeight="1" x14ac:dyDescent="0.3">
      <c r="F141" s="11"/>
      <c r="N141" s="11"/>
      <c r="V141" s="11"/>
    </row>
    <row r="142" spans="6:22" ht="15.75" customHeight="1" x14ac:dyDescent="0.3">
      <c r="F142" s="11"/>
      <c r="N142" s="11"/>
      <c r="V142" s="11"/>
    </row>
    <row r="143" spans="6:22" ht="15.75" customHeight="1" x14ac:dyDescent="0.3">
      <c r="F143" s="11"/>
      <c r="N143" s="11"/>
      <c r="V143" s="11"/>
    </row>
    <row r="144" spans="6:22" ht="15.75" customHeight="1" x14ac:dyDescent="0.3">
      <c r="F144" s="11"/>
      <c r="N144" s="11"/>
      <c r="V144" s="11"/>
    </row>
    <row r="145" spans="6:22" ht="15.75" customHeight="1" x14ac:dyDescent="0.3">
      <c r="F145" s="11"/>
      <c r="N145" s="11"/>
      <c r="V145" s="11"/>
    </row>
    <row r="146" spans="6:22" ht="15.75" customHeight="1" x14ac:dyDescent="0.3">
      <c r="F146" s="11"/>
      <c r="N146" s="11"/>
      <c r="V146" s="11"/>
    </row>
    <row r="147" spans="6:22" ht="15.75" customHeight="1" x14ac:dyDescent="0.3">
      <c r="F147" s="11"/>
      <c r="N147" s="11"/>
      <c r="V147" s="11"/>
    </row>
    <row r="148" spans="6:22" ht="15.75" customHeight="1" x14ac:dyDescent="0.3">
      <c r="F148" s="11"/>
      <c r="N148" s="11"/>
      <c r="V148" s="11"/>
    </row>
    <row r="149" spans="6:22" ht="15.75" customHeight="1" x14ac:dyDescent="0.3">
      <c r="F149" s="11"/>
      <c r="N149" s="11"/>
      <c r="V149" s="11"/>
    </row>
    <row r="150" spans="6:22" ht="15.75" customHeight="1" x14ac:dyDescent="0.3">
      <c r="F150" s="11"/>
      <c r="N150" s="11"/>
      <c r="V150" s="11"/>
    </row>
    <row r="151" spans="6:22" ht="15.75" customHeight="1" x14ac:dyDescent="0.3">
      <c r="F151" s="11"/>
      <c r="N151" s="11"/>
      <c r="V151" s="11"/>
    </row>
    <row r="152" spans="6:22" ht="15.75" customHeight="1" x14ac:dyDescent="0.3">
      <c r="F152" s="11"/>
      <c r="N152" s="11"/>
      <c r="V152" s="11"/>
    </row>
    <row r="153" spans="6:22" ht="15.75" customHeight="1" x14ac:dyDescent="0.3">
      <c r="F153" s="11"/>
      <c r="N153" s="11"/>
      <c r="V153" s="11"/>
    </row>
    <row r="154" spans="6:22" ht="15.75" customHeight="1" x14ac:dyDescent="0.3">
      <c r="F154" s="11"/>
      <c r="N154" s="11"/>
      <c r="V154" s="11"/>
    </row>
    <row r="155" spans="6:22" ht="15.75" customHeight="1" x14ac:dyDescent="0.3">
      <c r="F155" s="11"/>
      <c r="N155" s="11"/>
      <c r="V155" s="11"/>
    </row>
    <row r="156" spans="6:22" ht="15.75" customHeight="1" x14ac:dyDescent="0.3">
      <c r="F156" s="11"/>
      <c r="N156" s="11"/>
      <c r="V156" s="11"/>
    </row>
    <row r="157" spans="6:22" ht="15.75" customHeight="1" x14ac:dyDescent="0.3">
      <c r="F157" s="11"/>
      <c r="N157" s="11"/>
      <c r="V157" s="11"/>
    </row>
    <row r="158" spans="6:22" ht="15.75" customHeight="1" x14ac:dyDescent="0.3">
      <c r="F158" s="11"/>
      <c r="N158" s="11"/>
      <c r="V158" s="11"/>
    </row>
    <row r="159" spans="6:22" ht="15.75" customHeight="1" x14ac:dyDescent="0.3">
      <c r="F159" s="11"/>
      <c r="N159" s="11"/>
      <c r="V159" s="11"/>
    </row>
    <row r="160" spans="6:22" ht="15.75" customHeight="1" x14ac:dyDescent="0.3">
      <c r="F160" s="11"/>
      <c r="N160" s="11"/>
      <c r="V160" s="11"/>
    </row>
    <row r="161" spans="6:22" ht="15.75" customHeight="1" x14ac:dyDescent="0.3">
      <c r="F161" s="11"/>
      <c r="N161" s="11"/>
      <c r="V161" s="11"/>
    </row>
    <row r="162" spans="6:22" ht="15.75" customHeight="1" x14ac:dyDescent="0.3">
      <c r="F162" s="11"/>
      <c r="N162" s="11"/>
      <c r="V162" s="11"/>
    </row>
    <row r="163" spans="6:22" ht="15.75" customHeight="1" x14ac:dyDescent="0.3">
      <c r="F163" s="11"/>
      <c r="N163" s="11"/>
      <c r="V163" s="11"/>
    </row>
    <row r="164" spans="6:22" ht="15.75" customHeight="1" x14ac:dyDescent="0.3">
      <c r="F164" s="11"/>
      <c r="N164" s="11"/>
      <c r="V164" s="11"/>
    </row>
    <row r="165" spans="6:22" ht="15.75" customHeight="1" x14ac:dyDescent="0.3">
      <c r="F165" s="11"/>
      <c r="N165" s="11"/>
      <c r="V165" s="11"/>
    </row>
    <row r="166" spans="6:22" ht="15.75" customHeight="1" x14ac:dyDescent="0.3">
      <c r="F166" s="11"/>
      <c r="N166" s="11"/>
      <c r="V166" s="11"/>
    </row>
    <row r="167" spans="6:22" ht="15.75" customHeight="1" x14ac:dyDescent="0.3">
      <c r="F167" s="11"/>
      <c r="N167" s="11"/>
      <c r="V167" s="11"/>
    </row>
    <row r="168" spans="6:22" ht="15.75" customHeight="1" x14ac:dyDescent="0.3">
      <c r="F168" s="11"/>
      <c r="N168" s="11"/>
      <c r="V168" s="11"/>
    </row>
    <row r="169" spans="6:22" ht="15.75" customHeight="1" x14ac:dyDescent="0.3">
      <c r="F169" s="11"/>
      <c r="N169" s="11"/>
      <c r="V169" s="11"/>
    </row>
    <row r="170" spans="6:22" ht="15.75" customHeight="1" x14ac:dyDescent="0.3">
      <c r="F170" s="11"/>
      <c r="N170" s="11"/>
      <c r="V170" s="11"/>
    </row>
    <row r="171" spans="6:22" ht="15.75" customHeight="1" x14ac:dyDescent="0.3">
      <c r="F171" s="11"/>
      <c r="N171" s="11"/>
      <c r="V171" s="11"/>
    </row>
    <row r="172" spans="6:22" ht="15.75" customHeight="1" x14ac:dyDescent="0.3">
      <c r="F172" s="11"/>
      <c r="N172" s="11"/>
      <c r="V172" s="11"/>
    </row>
    <row r="173" spans="6:22" ht="15.75" customHeight="1" x14ac:dyDescent="0.3">
      <c r="F173" s="11"/>
      <c r="N173" s="11"/>
      <c r="V173" s="11"/>
    </row>
    <row r="174" spans="6:22" ht="15.75" customHeight="1" x14ac:dyDescent="0.3">
      <c r="F174" s="11"/>
      <c r="N174" s="11"/>
      <c r="V174" s="11"/>
    </row>
    <row r="175" spans="6:22" ht="15.75" customHeight="1" x14ac:dyDescent="0.3">
      <c r="F175" s="11"/>
      <c r="N175" s="11"/>
      <c r="V175" s="11"/>
    </row>
    <row r="176" spans="6:22" ht="15.75" customHeight="1" x14ac:dyDescent="0.3">
      <c r="F176" s="11"/>
      <c r="N176" s="11"/>
      <c r="V176" s="11"/>
    </row>
    <row r="177" spans="6:22" ht="15.75" customHeight="1" x14ac:dyDescent="0.3">
      <c r="F177" s="11"/>
      <c r="N177" s="11"/>
      <c r="V177" s="11"/>
    </row>
    <row r="178" spans="6:22" ht="15.75" customHeight="1" x14ac:dyDescent="0.3">
      <c r="F178" s="11"/>
      <c r="N178" s="11"/>
      <c r="V178" s="11"/>
    </row>
    <row r="179" spans="6:22" ht="15.75" customHeight="1" x14ac:dyDescent="0.3">
      <c r="F179" s="11"/>
      <c r="N179" s="11"/>
      <c r="V179" s="11"/>
    </row>
    <row r="180" spans="6:22" ht="15.75" customHeight="1" x14ac:dyDescent="0.3">
      <c r="F180" s="11"/>
      <c r="N180" s="11"/>
      <c r="V180" s="11"/>
    </row>
    <row r="181" spans="6:22" ht="15.75" customHeight="1" x14ac:dyDescent="0.3">
      <c r="F181" s="11"/>
      <c r="N181" s="11"/>
      <c r="V181" s="11"/>
    </row>
    <row r="182" spans="6:22" ht="15.75" customHeight="1" x14ac:dyDescent="0.3">
      <c r="F182" s="11"/>
      <c r="N182" s="11"/>
      <c r="V182" s="11"/>
    </row>
    <row r="183" spans="6:22" ht="15.75" customHeight="1" x14ac:dyDescent="0.3">
      <c r="F183" s="11"/>
      <c r="N183" s="11"/>
      <c r="V183" s="11"/>
    </row>
    <row r="184" spans="6:22" ht="15.75" customHeight="1" x14ac:dyDescent="0.3">
      <c r="F184" s="11"/>
      <c r="N184" s="11"/>
      <c r="V184" s="11"/>
    </row>
    <row r="185" spans="6:22" ht="15.75" customHeight="1" x14ac:dyDescent="0.3">
      <c r="F185" s="11"/>
      <c r="N185" s="11"/>
      <c r="V185" s="11"/>
    </row>
    <row r="186" spans="6:22" ht="15.75" customHeight="1" x14ac:dyDescent="0.3">
      <c r="F186" s="11"/>
      <c r="N186" s="11"/>
      <c r="V186" s="11"/>
    </row>
    <row r="187" spans="6:22" ht="15.75" customHeight="1" x14ac:dyDescent="0.3">
      <c r="F187" s="11"/>
      <c r="N187" s="11"/>
      <c r="V187" s="11"/>
    </row>
    <row r="188" spans="6:22" ht="15.75" customHeight="1" x14ac:dyDescent="0.3">
      <c r="F188" s="11"/>
      <c r="N188" s="11"/>
      <c r="V188" s="11"/>
    </row>
    <row r="189" spans="6:22" ht="15.75" customHeight="1" x14ac:dyDescent="0.3">
      <c r="F189" s="11"/>
      <c r="N189" s="11"/>
      <c r="V189" s="11"/>
    </row>
    <row r="190" spans="6:22" ht="15.75" customHeight="1" x14ac:dyDescent="0.3">
      <c r="F190" s="11"/>
      <c r="N190" s="11"/>
      <c r="V190" s="11"/>
    </row>
    <row r="191" spans="6:22" ht="15.75" customHeight="1" x14ac:dyDescent="0.3">
      <c r="F191" s="11"/>
      <c r="N191" s="11"/>
      <c r="V191" s="11"/>
    </row>
    <row r="192" spans="6:22" ht="15.75" customHeight="1" x14ac:dyDescent="0.3">
      <c r="F192" s="11"/>
      <c r="N192" s="11"/>
      <c r="V192" s="11"/>
    </row>
    <row r="193" spans="6:22" ht="15.75" customHeight="1" x14ac:dyDescent="0.3">
      <c r="F193" s="11"/>
      <c r="N193" s="11"/>
      <c r="V193" s="11"/>
    </row>
    <row r="194" spans="6:22" ht="15.75" customHeight="1" x14ac:dyDescent="0.3">
      <c r="F194" s="11"/>
      <c r="N194" s="11"/>
      <c r="V194" s="11"/>
    </row>
    <row r="195" spans="6:22" ht="15.75" customHeight="1" x14ac:dyDescent="0.3">
      <c r="F195" s="11"/>
      <c r="N195" s="11"/>
      <c r="V195" s="11"/>
    </row>
    <row r="196" spans="6:22" ht="15.75" customHeight="1" x14ac:dyDescent="0.3">
      <c r="F196" s="11"/>
      <c r="N196" s="11"/>
      <c r="V196" s="11"/>
    </row>
    <row r="197" spans="6:22" ht="15.75" customHeight="1" x14ac:dyDescent="0.3">
      <c r="F197" s="11"/>
      <c r="N197" s="11"/>
      <c r="V197" s="11"/>
    </row>
    <row r="198" spans="6:22" ht="15.75" customHeight="1" x14ac:dyDescent="0.3">
      <c r="F198" s="11"/>
      <c r="N198" s="11"/>
      <c r="V198" s="11"/>
    </row>
    <row r="199" spans="6:22" ht="15.75" customHeight="1" x14ac:dyDescent="0.3">
      <c r="F199" s="11"/>
      <c r="N199" s="11"/>
      <c r="V199" s="11"/>
    </row>
    <row r="200" spans="6:22" ht="15.75" customHeight="1" x14ac:dyDescent="0.3">
      <c r="F200" s="11"/>
      <c r="N200" s="11"/>
      <c r="V200" s="11"/>
    </row>
    <row r="201" spans="6:22" ht="15.75" customHeight="1" x14ac:dyDescent="0.3">
      <c r="F201" s="11"/>
      <c r="N201" s="11"/>
      <c r="V201" s="11"/>
    </row>
    <row r="202" spans="6:22" ht="15.75" customHeight="1" x14ac:dyDescent="0.3">
      <c r="F202" s="11"/>
      <c r="N202" s="11"/>
      <c r="V202" s="11"/>
    </row>
    <row r="203" spans="6:22" ht="15.75" customHeight="1" x14ac:dyDescent="0.3">
      <c r="F203" s="11"/>
      <c r="N203" s="11"/>
      <c r="V203" s="11"/>
    </row>
    <row r="204" spans="6:22" ht="15.75" customHeight="1" x14ac:dyDescent="0.3">
      <c r="F204" s="11"/>
      <c r="N204" s="11"/>
      <c r="V204" s="11"/>
    </row>
    <row r="205" spans="6:22" ht="15.75" customHeight="1" x14ac:dyDescent="0.3">
      <c r="F205" s="11"/>
      <c r="N205" s="11"/>
      <c r="V205" s="11"/>
    </row>
    <row r="206" spans="6:22" ht="15.75" customHeight="1" x14ac:dyDescent="0.3">
      <c r="F206" s="11"/>
      <c r="N206" s="11"/>
      <c r="V206" s="11"/>
    </row>
    <row r="207" spans="6:22" ht="15.75" customHeight="1" x14ac:dyDescent="0.3">
      <c r="F207" s="11"/>
      <c r="N207" s="11"/>
      <c r="V207" s="11"/>
    </row>
    <row r="208" spans="6:22" ht="15.75" customHeight="1" x14ac:dyDescent="0.3">
      <c r="F208" s="11"/>
      <c r="N208" s="11"/>
      <c r="V208" s="11"/>
    </row>
    <row r="209" spans="6:22" ht="15.75" customHeight="1" x14ac:dyDescent="0.3">
      <c r="F209" s="11"/>
      <c r="N209" s="11"/>
      <c r="V209" s="11"/>
    </row>
    <row r="210" spans="6:22" ht="15.75" customHeight="1" x14ac:dyDescent="0.3">
      <c r="F210" s="11"/>
      <c r="N210" s="11"/>
      <c r="V210" s="11"/>
    </row>
    <row r="211" spans="6:22" ht="15.75" customHeight="1" x14ac:dyDescent="0.3">
      <c r="F211" s="11"/>
      <c r="N211" s="11"/>
      <c r="V211" s="11"/>
    </row>
    <row r="212" spans="6:22" ht="15.75" customHeight="1" x14ac:dyDescent="0.3">
      <c r="F212" s="11"/>
      <c r="N212" s="11"/>
      <c r="V212" s="11"/>
    </row>
    <row r="213" spans="6:22" ht="15.75" customHeight="1" x14ac:dyDescent="0.3">
      <c r="F213" s="11"/>
      <c r="N213" s="11"/>
      <c r="V213" s="11"/>
    </row>
    <row r="214" spans="6:22" ht="15.75" customHeight="1" x14ac:dyDescent="0.3">
      <c r="F214" s="11"/>
      <c r="N214" s="11"/>
      <c r="V214" s="11"/>
    </row>
    <row r="215" spans="6:22" ht="15.75" customHeight="1" x14ac:dyDescent="0.3">
      <c r="F215" s="11"/>
      <c r="N215" s="11"/>
      <c r="V215" s="11"/>
    </row>
    <row r="216" spans="6:22" ht="15.75" customHeight="1" x14ac:dyDescent="0.3">
      <c r="F216" s="11"/>
      <c r="N216" s="11"/>
      <c r="V216" s="11"/>
    </row>
    <row r="217" spans="6:22" ht="15.75" customHeight="1" x14ac:dyDescent="0.3">
      <c r="F217" s="11"/>
      <c r="N217" s="11"/>
      <c r="V217" s="11"/>
    </row>
    <row r="218" spans="6:22" ht="15.75" customHeight="1" x14ac:dyDescent="0.3">
      <c r="F218" s="11"/>
      <c r="N218" s="11"/>
      <c r="V218" s="11"/>
    </row>
    <row r="219" spans="6:22" ht="15.75" customHeight="1" x14ac:dyDescent="0.3">
      <c r="F219" s="11"/>
      <c r="N219" s="11"/>
      <c r="V219" s="11"/>
    </row>
    <row r="220" spans="6:22" ht="15.75" customHeight="1" x14ac:dyDescent="0.3">
      <c r="F220" s="11"/>
      <c r="N220" s="11"/>
      <c r="V220" s="11"/>
    </row>
    <row r="221" spans="6:22" ht="15.75" customHeight="1" x14ac:dyDescent="0.3">
      <c r="F221" s="11"/>
      <c r="N221" s="11"/>
      <c r="V221" s="11"/>
    </row>
    <row r="222" spans="6:22" ht="15.75" customHeight="1" x14ac:dyDescent="0.3">
      <c r="F222" s="11"/>
      <c r="N222" s="11"/>
      <c r="V222" s="11"/>
    </row>
    <row r="223" spans="6:22" ht="15.75" customHeight="1" x14ac:dyDescent="0.3">
      <c r="F223" s="11"/>
      <c r="N223" s="11"/>
      <c r="V223" s="11"/>
    </row>
    <row r="224" spans="6:22" ht="15.75" customHeight="1" x14ac:dyDescent="0.3">
      <c r="F224" s="11"/>
      <c r="N224" s="11"/>
      <c r="V224" s="11"/>
    </row>
    <row r="225" spans="6:22" ht="15.75" customHeight="1" x14ac:dyDescent="0.3">
      <c r="F225" s="11"/>
      <c r="N225" s="11"/>
      <c r="V225" s="11"/>
    </row>
    <row r="226" spans="6:22" ht="15.75" customHeight="1" x14ac:dyDescent="0.3">
      <c r="F226" s="11"/>
      <c r="N226" s="11"/>
      <c r="V226" s="11"/>
    </row>
    <row r="227" spans="6:22" ht="15.75" customHeight="1" x14ac:dyDescent="0.3">
      <c r="F227" s="11"/>
      <c r="N227" s="11"/>
      <c r="V227" s="11"/>
    </row>
    <row r="228" spans="6:22" ht="15.75" customHeight="1" x14ac:dyDescent="0.3">
      <c r="F228" s="11"/>
      <c r="N228" s="11"/>
      <c r="V228" s="11"/>
    </row>
    <row r="229" spans="6:22" ht="15.75" customHeight="1" x14ac:dyDescent="0.3">
      <c r="F229" s="11"/>
      <c r="N229" s="11"/>
      <c r="V229" s="11"/>
    </row>
    <row r="230" spans="6:22" ht="15.75" customHeight="1" x14ac:dyDescent="0.3">
      <c r="F230" s="11"/>
      <c r="N230" s="11"/>
      <c r="V230" s="11"/>
    </row>
    <row r="231" spans="6:22" ht="15.75" customHeight="1" x14ac:dyDescent="0.3">
      <c r="F231" s="11"/>
      <c r="N231" s="11"/>
      <c r="V231" s="11"/>
    </row>
    <row r="232" spans="6:22" ht="15.75" customHeight="1" x14ac:dyDescent="0.3">
      <c r="F232" s="11"/>
      <c r="N232" s="11"/>
      <c r="V232" s="11"/>
    </row>
    <row r="233" spans="6:22" ht="15.75" customHeight="1" x14ac:dyDescent="0.3">
      <c r="F233" s="11"/>
      <c r="N233" s="11"/>
      <c r="V233" s="11"/>
    </row>
    <row r="234" spans="6:22" ht="15.75" customHeight="1" x14ac:dyDescent="0.3">
      <c r="F234" s="11"/>
      <c r="N234" s="11"/>
      <c r="V234" s="11"/>
    </row>
    <row r="235" spans="6:22" ht="15.75" customHeight="1" x14ac:dyDescent="0.3">
      <c r="F235" s="11"/>
      <c r="N235" s="11"/>
      <c r="V235" s="11"/>
    </row>
    <row r="236" spans="6:22" ht="15.75" customHeight="1" x14ac:dyDescent="0.3">
      <c r="F236" s="11"/>
      <c r="N236" s="11"/>
      <c r="V236" s="11"/>
    </row>
    <row r="237" spans="6:22" ht="15.75" customHeight="1" x14ac:dyDescent="0.3">
      <c r="F237" s="11"/>
      <c r="N237" s="11"/>
      <c r="V237" s="11"/>
    </row>
    <row r="238" spans="6:22" ht="15.75" customHeight="1" x14ac:dyDescent="0.3">
      <c r="F238" s="11"/>
      <c r="N238" s="11"/>
      <c r="V238" s="11"/>
    </row>
    <row r="239" spans="6:22" ht="15.75" customHeight="1" x14ac:dyDescent="0.3">
      <c r="F239" s="11"/>
      <c r="N239" s="11"/>
      <c r="V239" s="11"/>
    </row>
    <row r="240" spans="6:22" ht="15.75" customHeight="1" x14ac:dyDescent="0.3">
      <c r="F240" s="11"/>
      <c r="N240" s="11"/>
      <c r="V240" s="11"/>
    </row>
    <row r="241" spans="6:22" ht="15.75" customHeight="1" x14ac:dyDescent="0.3">
      <c r="F241" s="11"/>
      <c r="N241" s="11"/>
      <c r="V241" s="11"/>
    </row>
    <row r="242" spans="6:22" ht="15.75" customHeight="1" x14ac:dyDescent="0.3">
      <c r="F242" s="11"/>
      <c r="N242" s="11"/>
      <c r="V242" s="11"/>
    </row>
    <row r="243" spans="6:22" ht="15.75" customHeight="1" x14ac:dyDescent="0.3">
      <c r="F243" s="11"/>
      <c r="N243" s="11"/>
      <c r="V243" s="11"/>
    </row>
    <row r="244" spans="6:22" ht="15.75" customHeight="1" x14ac:dyDescent="0.3">
      <c r="F244" s="11"/>
      <c r="N244" s="11"/>
      <c r="V244" s="11"/>
    </row>
    <row r="245" spans="6:22" ht="15.75" customHeight="1" x14ac:dyDescent="0.3">
      <c r="F245" s="11"/>
      <c r="N245" s="11"/>
      <c r="V245" s="11"/>
    </row>
    <row r="246" spans="6:22" ht="15.75" customHeight="1" x14ac:dyDescent="0.3">
      <c r="F246" s="11"/>
      <c r="N246" s="11"/>
      <c r="V246" s="11"/>
    </row>
    <row r="247" spans="6:22" ht="15.75" customHeight="1" x14ac:dyDescent="0.3">
      <c r="F247" s="11"/>
      <c r="N247" s="11"/>
      <c r="V247" s="11"/>
    </row>
    <row r="248" spans="6:22" ht="15.75" customHeight="1" x14ac:dyDescent="0.3">
      <c r="F248" s="11"/>
      <c r="N248" s="11"/>
      <c r="V248" s="11"/>
    </row>
    <row r="249" spans="6:22" ht="15.75" customHeight="1" x14ac:dyDescent="0.3">
      <c r="F249" s="11"/>
      <c r="N249" s="11"/>
      <c r="V249" s="11"/>
    </row>
    <row r="250" spans="6:22" ht="15.75" customHeight="1" x14ac:dyDescent="0.3">
      <c r="F250" s="11"/>
      <c r="N250" s="11"/>
      <c r="V250" s="11"/>
    </row>
    <row r="251" spans="6:22" ht="15.75" customHeight="1" x14ac:dyDescent="0.3">
      <c r="F251" s="11"/>
      <c r="N251" s="11"/>
      <c r="V251" s="11"/>
    </row>
    <row r="252" spans="6:22" ht="15.75" customHeight="1" x14ac:dyDescent="0.3">
      <c r="F252" s="11"/>
      <c r="N252" s="11"/>
      <c r="V252" s="11"/>
    </row>
    <row r="253" spans="6:22" ht="15.75" customHeight="1" x14ac:dyDescent="0.3">
      <c r="F253" s="11"/>
      <c r="N253" s="11"/>
      <c r="V253" s="11"/>
    </row>
    <row r="254" spans="6:22" ht="15.75" customHeight="1" x14ac:dyDescent="0.3">
      <c r="F254" s="11"/>
      <c r="N254" s="11"/>
      <c r="V254" s="11"/>
    </row>
    <row r="255" spans="6:22" ht="15.75" customHeight="1" x14ac:dyDescent="0.3">
      <c r="F255" s="11"/>
      <c r="N255" s="11"/>
      <c r="V255" s="11"/>
    </row>
    <row r="256" spans="6:22" ht="15.75" customHeight="1" x14ac:dyDescent="0.3">
      <c r="F256" s="11"/>
      <c r="N256" s="11"/>
      <c r="V256" s="11"/>
    </row>
    <row r="257" spans="6:22" ht="15.75" customHeight="1" x14ac:dyDescent="0.3">
      <c r="F257" s="11"/>
      <c r="N257" s="11"/>
      <c r="V257" s="11"/>
    </row>
    <row r="258" spans="6:22" ht="15.75" customHeight="1" x14ac:dyDescent="0.3">
      <c r="F258" s="11"/>
      <c r="N258" s="11"/>
      <c r="V258" s="11"/>
    </row>
    <row r="259" spans="6:22" ht="15.75" customHeight="1" x14ac:dyDescent="0.3">
      <c r="F259" s="11"/>
      <c r="N259" s="11"/>
      <c r="V259" s="11"/>
    </row>
    <row r="260" spans="6:22" ht="15.75" customHeight="1" x14ac:dyDescent="0.3">
      <c r="F260" s="11"/>
      <c r="N260" s="11"/>
      <c r="V260" s="11"/>
    </row>
    <row r="261" spans="6:22" ht="15.75" customHeight="1" x14ac:dyDescent="0.3">
      <c r="F261" s="11"/>
      <c r="N261" s="11"/>
      <c r="V261" s="11"/>
    </row>
    <row r="262" spans="6:22" ht="15.75" customHeight="1" x14ac:dyDescent="0.3">
      <c r="F262" s="11"/>
      <c r="N262" s="11"/>
      <c r="V262" s="11"/>
    </row>
    <row r="263" spans="6:22" ht="15.75" customHeight="1" x14ac:dyDescent="0.3">
      <c r="F263" s="11"/>
      <c r="N263" s="11"/>
      <c r="V263" s="11"/>
    </row>
    <row r="264" spans="6:22" ht="15.75" customHeight="1" x14ac:dyDescent="0.3">
      <c r="F264" s="11"/>
      <c r="N264" s="11"/>
      <c r="V264" s="11"/>
    </row>
    <row r="265" spans="6:22" ht="15.75" customHeight="1" x14ac:dyDescent="0.3">
      <c r="F265" s="11"/>
      <c r="N265" s="11"/>
      <c r="V265" s="11"/>
    </row>
    <row r="266" spans="6:22" ht="15.75" customHeight="1" x14ac:dyDescent="0.3">
      <c r="F266" s="11"/>
      <c r="N266" s="11"/>
      <c r="V266" s="11"/>
    </row>
    <row r="267" spans="6:22" ht="15.75" customHeight="1" x14ac:dyDescent="0.3">
      <c r="F267" s="11"/>
      <c r="N267" s="11"/>
      <c r="V267" s="11"/>
    </row>
    <row r="268" spans="6:22" ht="15.75" customHeight="1" x14ac:dyDescent="0.3">
      <c r="F268" s="11"/>
      <c r="N268" s="11"/>
      <c r="V268" s="11"/>
    </row>
    <row r="269" spans="6:22" ht="15.75" customHeight="1" x14ac:dyDescent="0.3">
      <c r="F269" s="11"/>
      <c r="N269" s="11"/>
      <c r="V269" s="11"/>
    </row>
    <row r="270" spans="6:22" ht="15.75" customHeight="1" x14ac:dyDescent="0.3">
      <c r="F270" s="11"/>
      <c r="N270" s="11"/>
      <c r="V270" s="11"/>
    </row>
    <row r="271" spans="6:22" ht="15.75" customHeight="1" x14ac:dyDescent="0.3">
      <c r="F271" s="11"/>
      <c r="N271" s="11"/>
      <c r="V271" s="11"/>
    </row>
    <row r="272" spans="6:22" ht="15.75" customHeight="1" x14ac:dyDescent="0.3">
      <c r="F272" s="11"/>
      <c r="N272" s="11"/>
      <c r="V272" s="11"/>
    </row>
    <row r="273" spans="6:22" ht="15.75" customHeight="1" x14ac:dyDescent="0.3">
      <c r="F273" s="11"/>
      <c r="N273" s="11"/>
      <c r="V273" s="11"/>
    </row>
    <row r="274" spans="6:22" ht="15.75" customHeight="1" x14ac:dyDescent="0.3">
      <c r="F274" s="11"/>
      <c r="N274" s="11"/>
      <c r="V274" s="11"/>
    </row>
    <row r="275" spans="6:22" ht="15.75" customHeight="1" x14ac:dyDescent="0.3">
      <c r="F275" s="11"/>
      <c r="N275" s="11"/>
      <c r="V275" s="11"/>
    </row>
    <row r="276" spans="6:22" ht="15.75" customHeight="1" x14ac:dyDescent="0.3">
      <c r="F276" s="11"/>
      <c r="N276" s="11"/>
      <c r="V276" s="11"/>
    </row>
    <row r="277" spans="6:22" ht="15.75" customHeight="1" x14ac:dyDescent="0.3">
      <c r="F277" s="11"/>
      <c r="N277" s="11"/>
      <c r="V277" s="11"/>
    </row>
    <row r="278" spans="6:22" ht="15.75" customHeight="1" x14ac:dyDescent="0.3">
      <c r="F278" s="11"/>
      <c r="N278" s="11"/>
      <c r="V278" s="11"/>
    </row>
    <row r="279" spans="6:22" ht="15.75" customHeight="1" x14ac:dyDescent="0.3">
      <c r="F279" s="11"/>
      <c r="N279" s="11"/>
      <c r="V279" s="11"/>
    </row>
    <row r="280" spans="6:22" ht="15.75" customHeight="1" x14ac:dyDescent="0.3">
      <c r="F280" s="11"/>
      <c r="N280" s="11"/>
      <c r="V280" s="11"/>
    </row>
    <row r="281" spans="6:22" ht="15.75" customHeight="1" x14ac:dyDescent="0.3">
      <c r="F281" s="11"/>
      <c r="N281" s="11"/>
      <c r="V281" s="11"/>
    </row>
    <row r="282" spans="6:22" ht="15.75" customHeight="1" x14ac:dyDescent="0.3">
      <c r="F282" s="11"/>
      <c r="N282" s="11"/>
      <c r="V282" s="11"/>
    </row>
    <row r="283" spans="6:22" ht="15.75" customHeight="1" x14ac:dyDescent="0.3">
      <c r="F283" s="11"/>
      <c r="N283" s="11"/>
      <c r="V283" s="11"/>
    </row>
    <row r="284" spans="6:22" ht="15.75" customHeight="1" x14ac:dyDescent="0.3">
      <c r="F284" s="11"/>
      <c r="N284" s="11"/>
      <c r="V284" s="11"/>
    </row>
    <row r="285" spans="6:22" ht="15.75" customHeight="1" x14ac:dyDescent="0.3">
      <c r="F285" s="11"/>
      <c r="N285" s="11"/>
      <c r="V285" s="11"/>
    </row>
    <row r="286" spans="6:22" ht="15.75" customHeight="1" x14ac:dyDescent="0.3">
      <c r="F286" s="11"/>
      <c r="N286" s="11"/>
      <c r="V286" s="11"/>
    </row>
    <row r="287" spans="6:22" ht="15.75" customHeight="1" x14ac:dyDescent="0.3">
      <c r="F287" s="11"/>
      <c r="N287" s="11"/>
      <c r="V287" s="11"/>
    </row>
    <row r="288" spans="6:22" ht="15.75" customHeight="1" x14ac:dyDescent="0.3">
      <c r="F288" s="11"/>
      <c r="N288" s="11"/>
      <c r="V288" s="11"/>
    </row>
    <row r="289" spans="6:22" ht="15.75" customHeight="1" x14ac:dyDescent="0.3">
      <c r="F289" s="11"/>
      <c r="N289" s="11"/>
      <c r="V289" s="11"/>
    </row>
    <row r="290" spans="6:22" ht="15.75" customHeight="1" x14ac:dyDescent="0.3">
      <c r="F290" s="11"/>
      <c r="N290" s="11"/>
      <c r="V290" s="11"/>
    </row>
    <row r="291" spans="6:22" ht="15.75" customHeight="1" x14ac:dyDescent="0.3">
      <c r="F291" s="11"/>
      <c r="N291" s="11"/>
      <c r="V291" s="11"/>
    </row>
    <row r="292" spans="6:22" ht="15.75" customHeight="1" x14ac:dyDescent="0.3">
      <c r="F292" s="11"/>
      <c r="N292" s="11"/>
      <c r="V292" s="11"/>
    </row>
    <row r="293" spans="6:22" ht="15.75" customHeight="1" x14ac:dyDescent="0.3">
      <c r="F293" s="11"/>
      <c r="N293" s="11"/>
      <c r="V293" s="11"/>
    </row>
    <row r="294" spans="6:22" ht="15.75" customHeight="1" x14ac:dyDescent="0.3">
      <c r="F294" s="11"/>
      <c r="N294" s="11"/>
      <c r="V294" s="11"/>
    </row>
    <row r="295" spans="6:22" ht="15.75" customHeight="1" x14ac:dyDescent="0.3">
      <c r="F295" s="11"/>
      <c r="N295" s="11"/>
      <c r="V295" s="11"/>
    </row>
    <row r="296" spans="6:22" ht="15.75" customHeight="1" x14ac:dyDescent="0.3">
      <c r="F296" s="11"/>
      <c r="N296" s="11"/>
      <c r="V296" s="11"/>
    </row>
    <row r="297" spans="6:22" ht="15.75" customHeight="1" x14ac:dyDescent="0.3">
      <c r="F297" s="11"/>
      <c r="N297" s="11"/>
      <c r="V297" s="11"/>
    </row>
    <row r="298" spans="6:22" ht="15.75" customHeight="1" x14ac:dyDescent="0.3">
      <c r="F298" s="11"/>
      <c r="N298" s="11"/>
      <c r="V298" s="11"/>
    </row>
    <row r="299" spans="6:22" ht="15.75" customHeight="1" x14ac:dyDescent="0.3">
      <c r="F299" s="11"/>
      <c r="N299" s="11"/>
      <c r="V299" s="11"/>
    </row>
    <row r="300" spans="6:22" ht="15.75" customHeight="1" x14ac:dyDescent="0.3">
      <c r="F300" s="11"/>
      <c r="N300" s="11"/>
      <c r="V300" s="11"/>
    </row>
    <row r="301" spans="6:22" ht="15.75" customHeight="1" x14ac:dyDescent="0.3">
      <c r="F301" s="11"/>
      <c r="N301" s="11"/>
      <c r="V301" s="11"/>
    </row>
    <row r="302" spans="6:22" ht="15.75" customHeight="1" x14ac:dyDescent="0.3">
      <c r="F302" s="11"/>
      <c r="N302" s="11"/>
      <c r="V302" s="11"/>
    </row>
    <row r="303" spans="6:22" ht="15.75" customHeight="1" x14ac:dyDescent="0.3">
      <c r="F303" s="11"/>
      <c r="N303" s="11"/>
      <c r="V303" s="11"/>
    </row>
    <row r="304" spans="6:22" ht="15.75" customHeight="1" x14ac:dyDescent="0.3">
      <c r="F304" s="11"/>
      <c r="N304" s="11"/>
      <c r="V304" s="11"/>
    </row>
    <row r="305" spans="6:22" ht="15.75" customHeight="1" x14ac:dyDescent="0.3">
      <c r="F305" s="11"/>
      <c r="N305" s="11"/>
      <c r="V305" s="11"/>
    </row>
    <row r="306" spans="6:22" ht="15.75" customHeight="1" x14ac:dyDescent="0.3">
      <c r="F306" s="11"/>
      <c r="N306" s="11"/>
      <c r="V306" s="11"/>
    </row>
    <row r="307" spans="6:22" ht="15.75" customHeight="1" x14ac:dyDescent="0.3">
      <c r="F307" s="11"/>
      <c r="N307" s="11"/>
      <c r="V307" s="11"/>
    </row>
    <row r="308" spans="6:22" ht="15.75" customHeight="1" x14ac:dyDescent="0.3">
      <c r="F308" s="11"/>
      <c r="N308" s="11"/>
      <c r="V308" s="11"/>
    </row>
    <row r="309" spans="6:22" ht="15.75" customHeight="1" x14ac:dyDescent="0.3">
      <c r="F309" s="11"/>
      <c r="N309" s="11"/>
      <c r="V309" s="11"/>
    </row>
    <row r="310" spans="6:22" ht="15.75" customHeight="1" x14ac:dyDescent="0.3">
      <c r="F310" s="11"/>
      <c r="N310" s="11"/>
      <c r="V310" s="11"/>
    </row>
    <row r="311" spans="6:22" ht="15.75" customHeight="1" x14ac:dyDescent="0.3">
      <c r="F311" s="11"/>
      <c r="N311" s="11"/>
      <c r="V311" s="11"/>
    </row>
    <row r="312" spans="6:22" ht="15.75" customHeight="1" x14ac:dyDescent="0.3">
      <c r="F312" s="11"/>
      <c r="N312" s="11"/>
      <c r="V312" s="11"/>
    </row>
    <row r="313" spans="6:22" ht="15.75" customHeight="1" x14ac:dyDescent="0.3">
      <c r="F313" s="11"/>
      <c r="N313" s="11"/>
      <c r="V313" s="11"/>
    </row>
    <row r="314" spans="6:22" ht="15.75" customHeight="1" x14ac:dyDescent="0.3">
      <c r="F314" s="11"/>
      <c r="N314" s="11"/>
      <c r="V314" s="11"/>
    </row>
    <row r="315" spans="6:22" ht="15.75" customHeight="1" x14ac:dyDescent="0.3">
      <c r="F315" s="11"/>
      <c r="N315" s="11"/>
      <c r="V315" s="11"/>
    </row>
    <row r="316" spans="6:22" ht="15.75" customHeight="1" x14ac:dyDescent="0.3">
      <c r="F316" s="11"/>
      <c r="N316" s="11"/>
      <c r="V316" s="11"/>
    </row>
    <row r="317" spans="6:22" ht="15.75" customHeight="1" x14ac:dyDescent="0.3">
      <c r="F317" s="11"/>
      <c r="N317" s="11"/>
      <c r="V317" s="11"/>
    </row>
    <row r="318" spans="6:22" ht="15.75" customHeight="1" x14ac:dyDescent="0.3">
      <c r="F318" s="11"/>
      <c r="N318" s="11"/>
      <c r="V318" s="11"/>
    </row>
    <row r="319" spans="6:22" ht="15.75" customHeight="1" x14ac:dyDescent="0.3">
      <c r="F319" s="11"/>
      <c r="N319" s="11"/>
      <c r="V319" s="11"/>
    </row>
    <row r="320" spans="6:22" ht="15.75" customHeight="1" x14ac:dyDescent="0.3">
      <c r="F320" s="11"/>
      <c r="N320" s="11"/>
      <c r="V320" s="11"/>
    </row>
    <row r="321" spans="6:22" ht="15.75" customHeight="1" x14ac:dyDescent="0.3">
      <c r="F321" s="11"/>
      <c r="N321" s="11"/>
      <c r="V321" s="11"/>
    </row>
    <row r="322" spans="6:22" ht="15.75" customHeight="1" x14ac:dyDescent="0.3">
      <c r="F322" s="11"/>
      <c r="N322" s="11"/>
      <c r="V322" s="11"/>
    </row>
    <row r="323" spans="6:22" ht="15.75" customHeight="1" x14ac:dyDescent="0.3">
      <c r="F323" s="11"/>
      <c r="N323" s="11"/>
      <c r="V323" s="11"/>
    </row>
    <row r="324" spans="6:22" ht="15.75" customHeight="1" x14ac:dyDescent="0.3">
      <c r="F324" s="11"/>
      <c r="N324" s="11"/>
      <c r="V324" s="11"/>
    </row>
    <row r="325" spans="6:22" ht="15.75" customHeight="1" x14ac:dyDescent="0.3">
      <c r="F325" s="11"/>
      <c r="N325" s="11"/>
      <c r="V325" s="11"/>
    </row>
    <row r="326" spans="6:22" ht="15.75" customHeight="1" x14ac:dyDescent="0.3">
      <c r="F326" s="11"/>
      <c r="N326" s="11"/>
      <c r="V326" s="11"/>
    </row>
    <row r="327" spans="6:22" ht="15.75" customHeight="1" x14ac:dyDescent="0.3">
      <c r="F327" s="11"/>
      <c r="N327" s="11"/>
      <c r="V327" s="11"/>
    </row>
    <row r="328" spans="6:22" ht="15.75" customHeight="1" x14ac:dyDescent="0.3">
      <c r="F328" s="11"/>
      <c r="N328" s="11"/>
      <c r="V328" s="11"/>
    </row>
    <row r="329" spans="6:22" ht="15.75" customHeight="1" x14ac:dyDescent="0.3">
      <c r="F329" s="11"/>
      <c r="N329" s="11"/>
      <c r="V329" s="11"/>
    </row>
    <row r="330" spans="6:22" ht="15.75" customHeight="1" x14ac:dyDescent="0.3">
      <c r="F330" s="11"/>
      <c r="N330" s="11"/>
      <c r="V330" s="11"/>
    </row>
    <row r="331" spans="6:22" ht="15.75" customHeight="1" x14ac:dyDescent="0.3">
      <c r="F331" s="11"/>
      <c r="N331" s="11"/>
      <c r="V331" s="11"/>
    </row>
    <row r="332" spans="6:22" ht="15.75" customHeight="1" x14ac:dyDescent="0.3">
      <c r="F332" s="11"/>
      <c r="N332" s="11"/>
      <c r="V332" s="11"/>
    </row>
    <row r="333" spans="6:22" ht="15.75" customHeight="1" x14ac:dyDescent="0.3">
      <c r="F333" s="11"/>
      <c r="N333" s="11"/>
      <c r="V333" s="11"/>
    </row>
    <row r="334" spans="6:22" ht="15.75" customHeight="1" x14ac:dyDescent="0.3">
      <c r="F334" s="11"/>
      <c r="N334" s="11"/>
      <c r="V334" s="11"/>
    </row>
    <row r="335" spans="6:22" ht="15.75" customHeight="1" x14ac:dyDescent="0.3">
      <c r="F335" s="11"/>
      <c r="N335" s="11"/>
      <c r="V335" s="11"/>
    </row>
    <row r="336" spans="6:22" ht="15.75" customHeight="1" x14ac:dyDescent="0.3">
      <c r="F336" s="11"/>
      <c r="N336" s="11"/>
      <c r="V336" s="11"/>
    </row>
    <row r="337" spans="6:22" ht="15.75" customHeight="1" x14ac:dyDescent="0.3">
      <c r="F337" s="11"/>
      <c r="N337" s="11"/>
      <c r="V337" s="11"/>
    </row>
    <row r="338" spans="6:22" ht="15.75" customHeight="1" x14ac:dyDescent="0.3">
      <c r="F338" s="11"/>
      <c r="N338" s="11"/>
      <c r="V338" s="11"/>
    </row>
    <row r="339" spans="6:22" ht="15.75" customHeight="1" x14ac:dyDescent="0.3">
      <c r="F339" s="11"/>
      <c r="N339" s="11"/>
      <c r="V339" s="11"/>
    </row>
    <row r="340" spans="6:22" ht="15.75" customHeight="1" x14ac:dyDescent="0.3">
      <c r="F340" s="11"/>
      <c r="N340" s="11"/>
      <c r="V340" s="11"/>
    </row>
    <row r="341" spans="6:22" ht="15.75" customHeight="1" x14ac:dyDescent="0.3">
      <c r="F341" s="11"/>
      <c r="N341" s="11"/>
      <c r="V341" s="11"/>
    </row>
    <row r="342" spans="6:22" ht="15.75" customHeight="1" x14ac:dyDescent="0.3">
      <c r="F342" s="11"/>
      <c r="N342" s="11"/>
      <c r="V342" s="11"/>
    </row>
    <row r="343" spans="6:22" ht="15.75" customHeight="1" x14ac:dyDescent="0.3">
      <c r="F343" s="11"/>
      <c r="N343" s="11"/>
      <c r="V343" s="11"/>
    </row>
    <row r="344" spans="6:22" ht="15.75" customHeight="1" x14ac:dyDescent="0.3">
      <c r="F344" s="11"/>
      <c r="N344" s="11"/>
      <c r="V344" s="11"/>
    </row>
    <row r="345" spans="6:22" ht="15.75" customHeight="1" x14ac:dyDescent="0.3">
      <c r="F345" s="11"/>
      <c r="N345" s="11"/>
      <c r="V345" s="11"/>
    </row>
    <row r="346" spans="6:22" ht="15.75" customHeight="1" x14ac:dyDescent="0.3">
      <c r="F346" s="11"/>
      <c r="N346" s="11"/>
      <c r="V346" s="11"/>
    </row>
    <row r="347" spans="6:22" ht="15.75" customHeight="1" x14ac:dyDescent="0.3">
      <c r="F347" s="11"/>
      <c r="N347" s="11"/>
      <c r="V347" s="11"/>
    </row>
    <row r="348" spans="6:22" ht="15.75" customHeight="1" x14ac:dyDescent="0.3">
      <c r="F348" s="11"/>
      <c r="N348" s="11"/>
      <c r="V348" s="11"/>
    </row>
    <row r="349" spans="6:22" ht="15.75" customHeight="1" x14ac:dyDescent="0.3">
      <c r="F349" s="11"/>
      <c r="N349" s="11"/>
      <c r="V349" s="11"/>
    </row>
    <row r="350" spans="6:22" ht="15.75" customHeight="1" x14ac:dyDescent="0.3">
      <c r="F350" s="11"/>
      <c r="N350" s="11"/>
      <c r="V350" s="11"/>
    </row>
    <row r="351" spans="6:22" ht="15.75" customHeight="1" x14ac:dyDescent="0.3">
      <c r="F351" s="11"/>
      <c r="N351" s="11"/>
      <c r="V351" s="11"/>
    </row>
    <row r="352" spans="6:22" ht="15.75" customHeight="1" x14ac:dyDescent="0.3">
      <c r="F352" s="11"/>
      <c r="N352" s="11"/>
      <c r="V352" s="11"/>
    </row>
    <row r="353" spans="6:22" ht="15.75" customHeight="1" x14ac:dyDescent="0.3">
      <c r="F353" s="11"/>
      <c r="N353" s="11"/>
      <c r="V353" s="11"/>
    </row>
    <row r="354" spans="6:22" ht="15.75" customHeight="1" x14ac:dyDescent="0.3">
      <c r="F354" s="11"/>
      <c r="N354" s="11"/>
      <c r="V354" s="11"/>
    </row>
    <row r="355" spans="6:22" ht="15.75" customHeight="1" x14ac:dyDescent="0.3">
      <c r="F355" s="11"/>
      <c r="N355" s="11"/>
      <c r="V355" s="11"/>
    </row>
    <row r="356" spans="6:22" ht="15.75" customHeight="1" x14ac:dyDescent="0.3">
      <c r="F356" s="11"/>
      <c r="N356" s="11"/>
      <c r="V356" s="11"/>
    </row>
    <row r="357" spans="6:22" ht="15.75" customHeight="1" x14ac:dyDescent="0.3">
      <c r="F357" s="11"/>
      <c r="N357" s="11"/>
      <c r="V357" s="11"/>
    </row>
    <row r="358" spans="6:22" ht="15.75" customHeight="1" x14ac:dyDescent="0.3">
      <c r="F358" s="11"/>
      <c r="N358" s="11"/>
      <c r="V358" s="11"/>
    </row>
    <row r="359" spans="6:22" ht="15.75" customHeight="1" x14ac:dyDescent="0.3">
      <c r="F359" s="11"/>
      <c r="N359" s="11"/>
      <c r="V359" s="11"/>
    </row>
    <row r="360" spans="6:22" ht="15.75" customHeight="1" x14ac:dyDescent="0.3">
      <c r="F360" s="11"/>
      <c r="N360" s="11"/>
      <c r="V360" s="11"/>
    </row>
    <row r="361" spans="6:22" ht="15.75" customHeight="1" x14ac:dyDescent="0.3">
      <c r="F361" s="11"/>
      <c r="N361" s="11"/>
      <c r="V361" s="11"/>
    </row>
    <row r="362" spans="6:22" ht="15.75" customHeight="1" x14ac:dyDescent="0.3">
      <c r="F362" s="11"/>
      <c r="N362" s="11"/>
      <c r="V362" s="11"/>
    </row>
    <row r="363" spans="6:22" ht="15.75" customHeight="1" x14ac:dyDescent="0.3">
      <c r="F363" s="11"/>
      <c r="N363" s="11"/>
      <c r="V363" s="11"/>
    </row>
    <row r="364" spans="6:22" ht="15.75" customHeight="1" x14ac:dyDescent="0.3">
      <c r="F364" s="11"/>
      <c r="N364" s="11"/>
      <c r="V364" s="11"/>
    </row>
    <row r="365" spans="6:22" ht="15.75" customHeight="1" x14ac:dyDescent="0.3">
      <c r="F365" s="11"/>
      <c r="N365" s="11"/>
      <c r="V365" s="11"/>
    </row>
    <row r="366" spans="6:22" ht="15.75" customHeight="1" x14ac:dyDescent="0.3">
      <c r="F366" s="11"/>
      <c r="N366" s="11"/>
      <c r="V366" s="11"/>
    </row>
    <row r="367" spans="6:22" ht="15.75" customHeight="1" x14ac:dyDescent="0.3">
      <c r="F367" s="11"/>
      <c r="N367" s="11"/>
      <c r="V367" s="11"/>
    </row>
    <row r="368" spans="6:22" ht="15.75" customHeight="1" x14ac:dyDescent="0.3">
      <c r="F368" s="11"/>
      <c r="N368" s="11"/>
      <c r="V368" s="11"/>
    </row>
    <row r="369" spans="6:22" ht="15.75" customHeight="1" x14ac:dyDescent="0.3">
      <c r="F369" s="11"/>
      <c r="N369" s="11"/>
      <c r="V369" s="11"/>
    </row>
    <row r="370" spans="6:22" ht="15.75" customHeight="1" x14ac:dyDescent="0.3">
      <c r="F370" s="11"/>
      <c r="N370" s="11"/>
      <c r="V370" s="11"/>
    </row>
    <row r="371" spans="6:22" ht="15.75" customHeight="1" x14ac:dyDescent="0.3">
      <c r="F371" s="11"/>
      <c r="N371" s="11"/>
      <c r="V371" s="11"/>
    </row>
    <row r="372" spans="6:22" ht="15.75" customHeight="1" x14ac:dyDescent="0.3">
      <c r="F372" s="11"/>
      <c r="N372" s="11"/>
      <c r="V372" s="11"/>
    </row>
    <row r="373" spans="6:22" ht="15.75" customHeight="1" x14ac:dyDescent="0.3">
      <c r="F373" s="11"/>
      <c r="N373" s="11"/>
      <c r="V373" s="11"/>
    </row>
    <row r="374" spans="6:22" ht="15.75" customHeight="1" x14ac:dyDescent="0.3">
      <c r="F374" s="11"/>
      <c r="N374" s="11"/>
      <c r="V374" s="11"/>
    </row>
    <row r="375" spans="6:22" ht="15.75" customHeight="1" x14ac:dyDescent="0.3">
      <c r="F375" s="11"/>
      <c r="N375" s="11"/>
      <c r="V375" s="11"/>
    </row>
    <row r="376" spans="6:22" ht="15.75" customHeight="1" x14ac:dyDescent="0.3">
      <c r="F376" s="11"/>
      <c r="N376" s="11"/>
      <c r="V376" s="11"/>
    </row>
    <row r="377" spans="6:22" ht="15.75" customHeight="1" x14ac:dyDescent="0.3">
      <c r="F377" s="11"/>
      <c r="N377" s="11"/>
      <c r="V377" s="11"/>
    </row>
    <row r="378" spans="6:22" ht="15.75" customHeight="1" x14ac:dyDescent="0.3">
      <c r="F378" s="11"/>
      <c r="N378" s="11"/>
      <c r="V378" s="11"/>
    </row>
    <row r="379" spans="6:22" ht="15.75" customHeight="1" x14ac:dyDescent="0.3">
      <c r="F379" s="11"/>
      <c r="N379" s="11"/>
      <c r="V379" s="11"/>
    </row>
    <row r="380" spans="6:22" ht="15.75" customHeight="1" x14ac:dyDescent="0.3">
      <c r="F380" s="11"/>
      <c r="N380" s="11"/>
      <c r="V380" s="11"/>
    </row>
    <row r="381" spans="6:22" ht="15.75" customHeight="1" x14ac:dyDescent="0.3">
      <c r="F381" s="11"/>
      <c r="N381" s="11"/>
      <c r="V381" s="11"/>
    </row>
    <row r="382" spans="6:22" ht="15.75" customHeight="1" x14ac:dyDescent="0.3">
      <c r="F382" s="11"/>
      <c r="N382" s="11"/>
      <c r="V382" s="11"/>
    </row>
    <row r="383" spans="6:22" ht="15.75" customHeight="1" x14ac:dyDescent="0.3">
      <c r="F383" s="11"/>
      <c r="N383" s="11"/>
      <c r="V383" s="11"/>
    </row>
    <row r="384" spans="6:22" ht="15.75" customHeight="1" x14ac:dyDescent="0.3">
      <c r="F384" s="11"/>
      <c r="N384" s="11"/>
      <c r="V384" s="11"/>
    </row>
    <row r="385" spans="6:22" ht="15.75" customHeight="1" x14ac:dyDescent="0.3">
      <c r="F385" s="11"/>
      <c r="N385" s="11"/>
      <c r="V385" s="11"/>
    </row>
    <row r="386" spans="6:22" ht="15.75" customHeight="1" x14ac:dyDescent="0.3">
      <c r="F386" s="11"/>
      <c r="N386" s="11"/>
      <c r="V386" s="11"/>
    </row>
    <row r="387" spans="6:22" ht="15.75" customHeight="1" x14ac:dyDescent="0.3">
      <c r="F387" s="11"/>
      <c r="N387" s="11"/>
      <c r="V387" s="11"/>
    </row>
    <row r="388" spans="6:22" ht="15.75" customHeight="1" x14ac:dyDescent="0.3">
      <c r="F388" s="11"/>
      <c r="N388" s="11"/>
      <c r="V388" s="11"/>
    </row>
    <row r="389" spans="6:22" ht="15.75" customHeight="1" x14ac:dyDescent="0.3">
      <c r="F389" s="11"/>
      <c r="N389" s="11"/>
      <c r="V389" s="11"/>
    </row>
    <row r="390" spans="6:22" ht="15.75" customHeight="1" x14ac:dyDescent="0.3">
      <c r="F390" s="11"/>
      <c r="N390" s="11"/>
      <c r="V390" s="11"/>
    </row>
    <row r="391" spans="6:22" ht="15.75" customHeight="1" x14ac:dyDescent="0.3">
      <c r="F391" s="11"/>
      <c r="N391" s="11"/>
      <c r="V391" s="11"/>
    </row>
    <row r="392" spans="6:22" ht="15.75" customHeight="1" x14ac:dyDescent="0.3">
      <c r="F392" s="11"/>
      <c r="N392" s="11"/>
      <c r="V392" s="11"/>
    </row>
    <row r="393" spans="6:22" ht="15.75" customHeight="1" x14ac:dyDescent="0.3">
      <c r="F393" s="11"/>
      <c r="N393" s="11"/>
      <c r="V393" s="11"/>
    </row>
    <row r="394" spans="6:22" ht="15.75" customHeight="1" x14ac:dyDescent="0.3">
      <c r="F394" s="11"/>
      <c r="N394" s="11"/>
      <c r="V394" s="11"/>
    </row>
    <row r="395" spans="6:22" ht="15.75" customHeight="1" x14ac:dyDescent="0.3">
      <c r="F395" s="11"/>
      <c r="N395" s="11"/>
      <c r="V395" s="11"/>
    </row>
    <row r="396" spans="6:22" ht="15.75" customHeight="1" x14ac:dyDescent="0.3">
      <c r="F396" s="11"/>
      <c r="N396" s="11"/>
      <c r="V396" s="11"/>
    </row>
    <row r="397" spans="6:22" ht="15.75" customHeight="1" x14ac:dyDescent="0.3">
      <c r="F397" s="11"/>
      <c r="N397" s="11"/>
      <c r="V397" s="11"/>
    </row>
    <row r="398" spans="6:22" ht="15.75" customHeight="1" x14ac:dyDescent="0.3">
      <c r="F398" s="11"/>
      <c r="N398" s="11"/>
      <c r="V398" s="11"/>
    </row>
    <row r="399" spans="6:22" ht="15.75" customHeight="1" x14ac:dyDescent="0.3">
      <c r="F399" s="11"/>
      <c r="N399" s="11"/>
      <c r="V399" s="11"/>
    </row>
    <row r="400" spans="6:22" ht="15.75" customHeight="1" x14ac:dyDescent="0.3">
      <c r="F400" s="11"/>
      <c r="N400" s="11"/>
      <c r="V400" s="11"/>
    </row>
    <row r="401" spans="6:22" ht="15.75" customHeight="1" x14ac:dyDescent="0.3">
      <c r="F401" s="11"/>
      <c r="N401" s="11"/>
      <c r="V401" s="11"/>
    </row>
    <row r="402" spans="6:22" ht="15.75" customHeight="1" x14ac:dyDescent="0.3">
      <c r="F402" s="11"/>
      <c r="N402" s="11"/>
      <c r="V402" s="11"/>
    </row>
    <row r="403" spans="6:22" ht="15.75" customHeight="1" x14ac:dyDescent="0.3">
      <c r="F403" s="11"/>
      <c r="N403" s="11"/>
      <c r="V403" s="11"/>
    </row>
    <row r="404" spans="6:22" ht="15.75" customHeight="1" x14ac:dyDescent="0.3">
      <c r="F404" s="11"/>
      <c r="N404" s="11"/>
      <c r="V404" s="11"/>
    </row>
    <row r="405" spans="6:22" ht="15.75" customHeight="1" x14ac:dyDescent="0.3">
      <c r="F405" s="11"/>
      <c r="N405" s="11"/>
      <c r="V405" s="11"/>
    </row>
    <row r="406" spans="6:22" ht="15.75" customHeight="1" x14ac:dyDescent="0.3">
      <c r="F406" s="11"/>
      <c r="N406" s="11"/>
      <c r="V406" s="11"/>
    </row>
    <row r="407" spans="6:22" ht="15.75" customHeight="1" x14ac:dyDescent="0.3">
      <c r="F407" s="11"/>
      <c r="N407" s="11"/>
      <c r="V407" s="11"/>
    </row>
    <row r="408" spans="6:22" ht="15.75" customHeight="1" x14ac:dyDescent="0.3">
      <c r="F408" s="11"/>
      <c r="N408" s="11"/>
      <c r="V408" s="11"/>
    </row>
    <row r="409" spans="6:22" ht="15.75" customHeight="1" x14ac:dyDescent="0.3">
      <c r="F409" s="11"/>
      <c r="N409" s="11"/>
      <c r="V409" s="11"/>
    </row>
    <row r="410" spans="6:22" ht="15.75" customHeight="1" x14ac:dyDescent="0.3">
      <c r="F410" s="11"/>
      <c r="N410" s="11"/>
      <c r="V410" s="11"/>
    </row>
    <row r="411" spans="6:22" ht="15.75" customHeight="1" x14ac:dyDescent="0.3">
      <c r="F411" s="11"/>
      <c r="N411" s="11"/>
      <c r="V411" s="11"/>
    </row>
    <row r="412" spans="6:22" ht="15.75" customHeight="1" x14ac:dyDescent="0.3">
      <c r="F412" s="11"/>
      <c r="N412" s="11"/>
      <c r="V412" s="11"/>
    </row>
    <row r="413" spans="6:22" ht="15.75" customHeight="1" x14ac:dyDescent="0.3">
      <c r="F413" s="11"/>
      <c r="N413" s="11"/>
      <c r="V413" s="11"/>
    </row>
    <row r="414" spans="6:22" ht="15.75" customHeight="1" x14ac:dyDescent="0.3">
      <c r="F414" s="11"/>
      <c r="N414" s="11"/>
      <c r="V414" s="11"/>
    </row>
    <row r="415" spans="6:22" ht="15.75" customHeight="1" x14ac:dyDescent="0.3">
      <c r="F415" s="11"/>
      <c r="N415" s="11"/>
      <c r="V415" s="11"/>
    </row>
    <row r="416" spans="6:22" ht="15.75" customHeight="1" x14ac:dyDescent="0.3">
      <c r="F416" s="11"/>
      <c r="N416" s="11"/>
      <c r="V416" s="11"/>
    </row>
    <row r="417" spans="6:22" ht="15.75" customHeight="1" x14ac:dyDescent="0.3">
      <c r="F417" s="11"/>
      <c r="N417" s="11"/>
      <c r="V417" s="11"/>
    </row>
    <row r="418" spans="6:22" ht="15.75" customHeight="1" x14ac:dyDescent="0.3">
      <c r="F418" s="11"/>
      <c r="N418" s="11"/>
      <c r="V418" s="11"/>
    </row>
    <row r="419" spans="6:22" ht="15.75" customHeight="1" x14ac:dyDescent="0.3">
      <c r="F419" s="11"/>
      <c r="N419" s="11"/>
      <c r="V419" s="11"/>
    </row>
    <row r="420" spans="6:22" ht="15.75" customHeight="1" x14ac:dyDescent="0.3">
      <c r="F420" s="11"/>
      <c r="N420" s="11"/>
      <c r="V420" s="11"/>
    </row>
    <row r="421" spans="6:22" ht="15.75" customHeight="1" x14ac:dyDescent="0.3">
      <c r="F421" s="11"/>
      <c r="N421" s="11"/>
      <c r="V421" s="11"/>
    </row>
    <row r="422" spans="6:22" ht="15.75" customHeight="1" x14ac:dyDescent="0.3">
      <c r="F422" s="11"/>
      <c r="N422" s="11"/>
      <c r="V422" s="11"/>
    </row>
    <row r="423" spans="6:22" ht="15.75" customHeight="1" x14ac:dyDescent="0.3">
      <c r="F423" s="11"/>
      <c r="N423" s="11"/>
      <c r="V423" s="11"/>
    </row>
    <row r="424" spans="6:22" ht="15.75" customHeight="1" x14ac:dyDescent="0.3">
      <c r="F424" s="11"/>
      <c r="N424" s="11"/>
      <c r="V424" s="11"/>
    </row>
    <row r="425" spans="6:22" ht="15.75" customHeight="1" x14ac:dyDescent="0.3">
      <c r="F425" s="11"/>
      <c r="N425" s="11"/>
      <c r="V425" s="11"/>
    </row>
    <row r="426" spans="6:22" ht="15.75" customHeight="1" x14ac:dyDescent="0.3">
      <c r="F426" s="11"/>
      <c r="N426" s="11"/>
      <c r="V426" s="11"/>
    </row>
    <row r="427" spans="6:22" ht="15.75" customHeight="1" x14ac:dyDescent="0.3">
      <c r="F427" s="11"/>
      <c r="N427" s="11"/>
      <c r="V427" s="11"/>
    </row>
    <row r="428" spans="6:22" ht="15.75" customHeight="1" x14ac:dyDescent="0.3">
      <c r="F428" s="11"/>
      <c r="N428" s="11"/>
      <c r="V428" s="11"/>
    </row>
    <row r="429" spans="6:22" ht="15.75" customHeight="1" x14ac:dyDescent="0.3">
      <c r="F429" s="11"/>
      <c r="N429" s="11"/>
      <c r="V429" s="11"/>
    </row>
    <row r="430" spans="6:22" ht="15.75" customHeight="1" x14ac:dyDescent="0.3">
      <c r="F430" s="11"/>
      <c r="N430" s="11"/>
      <c r="V430" s="11"/>
    </row>
    <row r="431" spans="6:22" ht="15.75" customHeight="1" x14ac:dyDescent="0.3">
      <c r="F431" s="11"/>
      <c r="N431" s="11"/>
      <c r="V431" s="11"/>
    </row>
    <row r="432" spans="6:22" ht="15.75" customHeight="1" x14ac:dyDescent="0.3">
      <c r="F432" s="11"/>
      <c r="N432" s="11"/>
      <c r="V432" s="11"/>
    </row>
    <row r="433" spans="6:22" ht="15.75" customHeight="1" x14ac:dyDescent="0.3">
      <c r="F433" s="11"/>
      <c r="N433" s="11"/>
      <c r="V433" s="11"/>
    </row>
    <row r="434" spans="6:22" ht="15.75" customHeight="1" x14ac:dyDescent="0.3">
      <c r="F434" s="11"/>
      <c r="N434" s="11"/>
      <c r="V434" s="11"/>
    </row>
    <row r="435" spans="6:22" ht="15.75" customHeight="1" x14ac:dyDescent="0.3">
      <c r="F435" s="11"/>
      <c r="N435" s="11"/>
      <c r="V435" s="11"/>
    </row>
    <row r="436" spans="6:22" ht="15.75" customHeight="1" x14ac:dyDescent="0.3">
      <c r="F436" s="11"/>
      <c r="N436" s="11"/>
      <c r="V436" s="11"/>
    </row>
    <row r="437" spans="6:22" ht="15.75" customHeight="1" x14ac:dyDescent="0.3">
      <c r="F437" s="11"/>
      <c r="N437" s="11"/>
      <c r="V437" s="11"/>
    </row>
    <row r="438" spans="6:22" ht="15.75" customHeight="1" x14ac:dyDescent="0.3">
      <c r="F438" s="11"/>
      <c r="N438" s="11"/>
      <c r="V438" s="11"/>
    </row>
    <row r="439" spans="6:22" ht="15.75" customHeight="1" x14ac:dyDescent="0.3">
      <c r="F439" s="11"/>
      <c r="N439" s="11"/>
      <c r="V439" s="11"/>
    </row>
    <row r="440" spans="6:22" ht="15.75" customHeight="1" x14ac:dyDescent="0.3">
      <c r="F440" s="11"/>
      <c r="N440" s="11"/>
      <c r="V440" s="11"/>
    </row>
    <row r="441" spans="6:22" ht="15.75" customHeight="1" x14ac:dyDescent="0.3">
      <c r="F441" s="11"/>
      <c r="N441" s="11"/>
      <c r="V441" s="11"/>
    </row>
    <row r="442" spans="6:22" ht="15.75" customHeight="1" x14ac:dyDescent="0.3">
      <c r="F442" s="11"/>
      <c r="N442" s="11"/>
      <c r="V442" s="11"/>
    </row>
    <row r="443" spans="6:22" ht="15.75" customHeight="1" x14ac:dyDescent="0.3">
      <c r="F443" s="11"/>
      <c r="N443" s="11"/>
      <c r="V443" s="11"/>
    </row>
    <row r="444" spans="6:22" ht="15.75" customHeight="1" x14ac:dyDescent="0.3">
      <c r="F444" s="11"/>
      <c r="N444" s="11"/>
      <c r="V444" s="11"/>
    </row>
    <row r="445" spans="6:22" ht="15.75" customHeight="1" x14ac:dyDescent="0.3">
      <c r="F445" s="11"/>
      <c r="N445" s="11"/>
      <c r="V445" s="11"/>
    </row>
    <row r="446" spans="6:22" ht="15.75" customHeight="1" x14ac:dyDescent="0.3">
      <c r="F446" s="11"/>
      <c r="N446" s="11"/>
      <c r="V446" s="11"/>
    </row>
    <row r="447" spans="6:22" ht="15.75" customHeight="1" x14ac:dyDescent="0.3">
      <c r="F447" s="11"/>
      <c r="N447" s="11"/>
      <c r="V447" s="11"/>
    </row>
    <row r="448" spans="6:22" ht="15.75" customHeight="1" x14ac:dyDescent="0.3">
      <c r="F448" s="11"/>
      <c r="N448" s="11"/>
      <c r="V448" s="11"/>
    </row>
    <row r="449" spans="6:22" ht="15.75" customHeight="1" x14ac:dyDescent="0.3">
      <c r="F449" s="11"/>
      <c r="N449" s="11"/>
      <c r="V449" s="11"/>
    </row>
    <row r="450" spans="6:22" ht="15.75" customHeight="1" x14ac:dyDescent="0.3">
      <c r="F450" s="11"/>
      <c r="N450" s="11"/>
      <c r="V450" s="11"/>
    </row>
    <row r="451" spans="6:22" ht="15.75" customHeight="1" x14ac:dyDescent="0.3">
      <c r="F451" s="11"/>
      <c r="N451" s="11"/>
      <c r="V451" s="11"/>
    </row>
    <row r="452" spans="6:22" ht="15.75" customHeight="1" x14ac:dyDescent="0.3">
      <c r="F452" s="11"/>
      <c r="N452" s="11"/>
      <c r="V452" s="11"/>
    </row>
    <row r="453" spans="6:22" ht="15.75" customHeight="1" x14ac:dyDescent="0.3">
      <c r="F453" s="11"/>
      <c r="N453" s="11"/>
      <c r="V453" s="11"/>
    </row>
    <row r="454" spans="6:22" ht="15.75" customHeight="1" x14ac:dyDescent="0.3">
      <c r="F454" s="11"/>
      <c r="N454" s="11"/>
      <c r="V454" s="11"/>
    </row>
    <row r="455" spans="6:22" ht="15.75" customHeight="1" x14ac:dyDescent="0.3">
      <c r="F455" s="11"/>
      <c r="N455" s="11"/>
      <c r="V455" s="11"/>
    </row>
    <row r="456" spans="6:22" ht="15.75" customHeight="1" x14ac:dyDescent="0.3">
      <c r="F456" s="11"/>
      <c r="N456" s="11"/>
      <c r="V456" s="11"/>
    </row>
    <row r="457" spans="6:22" ht="15.75" customHeight="1" x14ac:dyDescent="0.3">
      <c r="F457" s="11"/>
      <c r="N457" s="11"/>
      <c r="V457" s="11"/>
    </row>
    <row r="458" spans="6:22" ht="15.75" customHeight="1" x14ac:dyDescent="0.3">
      <c r="F458" s="11"/>
      <c r="N458" s="11"/>
      <c r="V458" s="11"/>
    </row>
    <row r="459" spans="6:22" ht="15.75" customHeight="1" x14ac:dyDescent="0.3">
      <c r="F459" s="11"/>
      <c r="N459" s="11"/>
      <c r="V459" s="11"/>
    </row>
    <row r="460" spans="6:22" ht="15.75" customHeight="1" x14ac:dyDescent="0.3">
      <c r="F460" s="11"/>
      <c r="N460" s="11"/>
      <c r="V460" s="11"/>
    </row>
    <row r="461" spans="6:22" ht="15.75" customHeight="1" x14ac:dyDescent="0.3">
      <c r="F461" s="11"/>
      <c r="N461" s="11"/>
      <c r="V461" s="11"/>
    </row>
    <row r="462" spans="6:22" ht="15.75" customHeight="1" x14ac:dyDescent="0.3">
      <c r="F462" s="11"/>
      <c r="N462" s="11"/>
      <c r="V462" s="11"/>
    </row>
    <row r="463" spans="6:22" ht="15.75" customHeight="1" x14ac:dyDescent="0.3">
      <c r="F463" s="11"/>
      <c r="N463" s="11"/>
      <c r="V463" s="11"/>
    </row>
    <row r="464" spans="6:22" ht="15.75" customHeight="1" x14ac:dyDescent="0.3">
      <c r="F464" s="11"/>
      <c r="N464" s="11"/>
      <c r="V464" s="11"/>
    </row>
    <row r="465" spans="6:22" ht="15.75" customHeight="1" x14ac:dyDescent="0.3">
      <c r="F465" s="11"/>
      <c r="N465" s="11"/>
      <c r="V465" s="11"/>
    </row>
    <row r="466" spans="6:22" ht="15.75" customHeight="1" x14ac:dyDescent="0.3">
      <c r="F466" s="11"/>
      <c r="N466" s="11"/>
      <c r="V466" s="11"/>
    </row>
    <row r="467" spans="6:22" ht="15.75" customHeight="1" x14ac:dyDescent="0.3">
      <c r="F467" s="11"/>
      <c r="N467" s="11"/>
      <c r="V467" s="11"/>
    </row>
    <row r="468" spans="6:22" ht="15.75" customHeight="1" x14ac:dyDescent="0.3">
      <c r="F468" s="11"/>
      <c r="N468" s="11"/>
      <c r="V468" s="11"/>
    </row>
    <row r="469" spans="6:22" ht="15.75" customHeight="1" x14ac:dyDescent="0.3">
      <c r="F469" s="11"/>
      <c r="N469" s="11"/>
      <c r="V469" s="11"/>
    </row>
    <row r="470" spans="6:22" ht="15.75" customHeight="1" x14ac:dyDescent="0.3">
      <c r="F470" s="11"/>
      <c r="N470" s="11"/>
      <c r="V470" s="11"/>
    </row>
    <row r="471" spans="6:22" ht="15.75" customHeight="1" x14ac:dyDescent="0.3">
      <c r="F471" s="11"/>
      <c r="N471" s="11"/>
      <c r="V471" s="11"/>
    </row>
    <row r="472" spans="6:22" ht="15.75" customHeight="1" x14ac:dyDescent="0.3">
      <c r="F472" s="11"/>
      <c r="N472" s="11"/>
      <c r="V472" s="11"/>
    </row>
    <row r="473" spans="6:22" ht="15.75" customHeight="1" x14ac:dyDescent="0.3">
      <c r="F473" s="11"/>
      <c r="N473" s="11"/>
      <c r="V473" s="11"/>
    </row>
    <row r="474" spans="6:22" ht="15.75" customHeight="1" x14ac:dyDescent="0.3">
      <c r="F474" s="11"/>
      <c r="N474" s="11"/>
      <c r="V474" s="11"/>
    </row>
    <row r="475" spans="6:22" ht="15.75" customHeight="1" x14ac:dyDescent="0.3">
      <c r="F475" s="11"/>
      <c r="N475" s="11"/>
      <c r="V475" s="11"/>
    </row>
    <row r="476" spans="6:22" ht="15.75" customHeight="1" x14ac:dyDescent="0.3">
      <c r="F476" s="11"/>
      <c r="N476" s="11"/>
      <c r="V476" s="11"/>
    </row>
    <row r="477" spans="6:22" ht="15.75" customHeight="1" x14ac:dyDescent="0.3">
      <c r="F477" s="11"/>
      <c r="N477" s="11"/>
      <c r="V477" s="11"/>
    </row>
    <row r="478" spans="6:22" ht="15.75" customHeight="1" x14ac:dyDescent="0.3">
      <c r="F478" s="11"/>
      <c r="N478" s="11"/>
      <c r="V478" s="11"/>
    </row>
    <row r="479" spans="6:22" ht="15.75" customHeight="1" x14ac:dyDescent="0.3">
      <c r="F479" s="11"/>
      <c r="N479" s="11"/>
      <c r="V479" s="11"/>
    </row>
    <row r="480" spans="6:22" ht="15.75" customHeight="1" x14ac:dyDescent="0.3">
      <c r="F480" s="11"/>
      <c r="N480" s="11"/>
      <c r="V480" s="11"/>
    </row>
    <row r="481" spans="6:22" ht="15.75" customHeight="1" x14ac:dyDescent="0.3">
      <c r="F481" s="11"/>
      <c r="N481" s="11"/>
      <c r="V481" s="11"/>
    </row>
    <row r="482" spans="6:22" ht="15.75" customHeight="1" x14ac:dyDescent="0.3">
      <c r="F482" s="11"/>
      <c r="N482" s="11"/>
      <c r="V482" s="11"/>
    </row>
    <row r="483" spans="6:22" ht="15.75" customHeight="1" x14ac:dyDescent="0.3">
      <c r="F483" s="11"/>
      <c r="N483" s="11"/>
      <c r="V483" s="11"/>
    </row>
    <row r="484" spans="6:22" ht="15.75" customHeight="1" x14ac:dyDescent="0.3">
      <c r="F484" s="11"/>
      <c r="N484" s="11"/>
      <c r="V484" s="11"/>
    </row>
    <row r="485" spans="6:22" ht="15.75" customHeight="1" x14ac:dyDescent="0.3">
      <c r="F485" s="11"/>
      <c r="N485" s="11"/>
      <c r="V485" s="11"/>
    </row>
    <row r="486" spans="6:22" ht="15.75" customHeight="1" x14ac:dyDescent="0.3">
      <c r="F486" s="11"/>
      <c r="N486" s="11"/>
      <c r="V486" s="11"/>
    </row>
    <row r="487" spans="6:22" ht="15.75" customHeight="1" x14ac:dyDescent="0.3">
      <c r="F487" s="11"/>
      <c r="N487" s="11"/>
      <c r="V487" s="11"/>
    </row>
    <row r="488" spans="6:22" ht="15.75" customHeight="1" x14ac:dyDescent="0.3">
      <c r="F488" s="11"/>
      <c r="N488" s="11"/>
      <c r="V488" s="11"/>
    </row>
    <row r="489" spans="6:22" ht="15.75" customHeight="1" x14ac:dyDescent="0.3">
      <c r="F489" s="11"/>
      <c r="N489" s="11"/>
      <c r="V489" s="11"/>
    </row>
    <row r="490" spans="6:22" ht="15.75" customHeight="1" x14ac:dyDescent="0.3">
      <c r="F490" s="11"/>
      <c r="N490" s="11"/>
      <c r="V490" s="11"/>
    </row>
    <row r="491" spans="6:22" ht="15.75" customHeight="1" x14ac:dyDescent="0.3">
      <c r="F491" s="11"/>
      <c r="N491" s="11"/>
      <c r="V491" s="11"/>
    </row>
    <row r="492" spans="6:22" ht="15.75" customHeight="1" x14ac:dyDescent="0.3">
      <c r="F492" s="11"/>
      <c r="N492" s="11"/>
      <c r="V492" s="11"/>
    </row>
    <row r="493" spans="6:22" ht="15.75" customHeight="1" x14ac:dyDescent="0.3">
      <c r="F493" s="11"/>
      <c r="N493" s="11"/>
      <c r="V493" s="11"/>
    </row>
    <row r="494" spans="6:22" ht="15.75" customHeight="1" x14ac:dyDescent="0.3">
      <c r="F494" s="11"/>
      <c r="N494" s="11"/>
      <c r="V494" s="11"/>
    </row>
    <row r="495" spans="6:22" ht="15.75" customHeight="1" x14ac:dyDescent="0.3">
      <c r="F495" s="11"/>
      <c r="N495" s="11"/>
      <c r="V495" s="11"/>
    </row>
    <row r="496" spans="6:22" ht="15.75" customHeight="1" x14ac:dyDescent="0.3">
      <c r="F496" s="11"/>
      <c r="N496" s="11"/>
      <c r="V496" s="11"/>
    </row>
    <row r="497" spans="6:22" ht="15.75" customHeight="1" x14ac:dyDescent="0.3">
      <c r="F497" s="11"/>
      <c r="N497" s="11"/>
      <c r="V497" s="11"/>
    </row>
    <row r="498" spans="6:22" ht="15.75" customHeight="1" x14ac:dyDescent="0.3">
      <c r="F498" s="11"/>
      <c r="N498" s="11"/>
      <c r="V498" s="11"/>
    </row>
    <row r="499" spans="6:22" ht="15.75" customHeight="1" x14ac:dyDescent="0.3">
      <c r="F499" s="11"/>
      <c r="N499" s="11"/>
      <c r="V499" s="11"/>
    </row>
    <row r="500" spans="6:22" ht="15.75" customHeight="1" x14ac:dyDescent="0.3">
      <c r="F500" s="11"/>
      <c r="N500" s="11"/>
      <c r="V500" s="11"/>
    </row>
    <row r="501" spans="6:22" ht="15.75" customHeight="1" x14ac:dyDescent="0.3">
      <c r="F501" s="11"/>
      <c r="N501" s="11"/>
      <c r="V501" s="11"/>
    </row>
    <row r="502" spans="6:22" ht="15.75" customHeight="1" x14ac:dyDescent="0.3">
      <c r="F502" s="11"/>
      <c r="N502" s="11"/>
      <c r="V502" s="11"/>
    </row>
    <row r="503" spans="6:22" ht="15.75" customHeight="1" x14ac:dyDescent="0.3">
      <c r="F503" s="11"/>
      <c r="N503" s="11"/>
      <c r="V503" s="11"/>
    </row>
    <row r="504" spans="6:22" ht="15.75" customHeight="1" x14ac:dyDescent="0.3">
      <c r="F504" s="11"/>
      <c r="N504" s="11"/>
      <c r="V504" s="11"/>
    </row>
    <row r="505" spans="6:22" ht="15.75" customHeight="1" x14ac:dyDescent="0.3">
      <c r="F505" s="11"/>
      <c r="N505" s="11"/>
      <c r="V505" s="11"/>
    </row>
    <row r="506" spans="6:22" ht="15.75" customHeight="1" x14ac:dyDescent="0.3">
      <c r="F506" s="11"/>
      <c r="N506" s="11"/>
      <c r="V506" s="11"/>
    </row>
    <row r="507" spans="6:22" ht="15.75" customHeight="1" x14ac:dyDescent="0.3">
      <c r="F507" s="11"/>
      <c r="N507" s="11"/>
      <c r="V507" s="11"/>
    </row>
    <row r="508" spans="6:22" ht="15.75" customHeight="1" x14ac:dyDescent="0.3">
      <c r="F508" s="11"/>
      <c r="N508" s="11"/>
      <c r="V508" s="11"/>
    </row>
    <row r="509" spans="6:22" ht="15.75" customHeight="1" x14ac:dyDescent="0.3">
      <c r="F509" s="11"/>
      <c r="N509" s="11"/>
      <c r="V509" s="11"/>
    </row>
    <row r="510" spans="6:22" ht="15.75" customHeight="1" x14ac:dyDescent="0.3">
      <c r="F510" s="11"/>
      <c r="N510" s="11"/>
      <c r="V510" s="11"/>
    </row>
    <row r="511" spans="6:22" ht="15.75" customHeight="1" x14ac:dyDescent="0.3">
      <c r="F511" s="11"/>
      <c r="N511" s="11"/>
      <c r="V511" s="11"/>
    </row>
    <row r="512" spans="6:22" ht="15.75" customHeight="1" x14ac:dyDescent="0.3">
      <c r="F512" s="11"/>
      <c r="N512" s="11"/>
      <c r="V512" s="11"/>
    </row>
    <row r="513" spans="6:22" ht="15.75" customHeight="1" x14ac:dyDescent="0.3">
      <c r="F513" s="11"/>
      <c r="N513" s="11"/>
      <c r="V513" s="11"/>
    </row>
    <row r="514" spans="6:22" ht="15.75" customHeight="1" x14ac:dyDescent="0.3">
      <c r="F514" s="11"/>
      <c r="N514" s="11"/>
      <c r="V514" s="11"/>
    </row>
    <row r="515" spans="6:22" ht="15.75" customHeight="1" x14ac:dyDescent="0.3">
      <c r="F515" s="11"/>
      <c r="N515" s="11"/>
      <c r="V515" s="11"/>
    </row>
    <row r="516" spans="6:22" ht="15.75" customHeight="1" x14ac:dyDescent="0.3">
      <c r="F516" s="11"/>
      <c r="N516" s="11"/>
      <c r="V516" s="11"/>
    </row>
    <row r="517" spans="6:22" ht="15.75" customHeight="1" x14ac:dyDescent="0.3">
      <c r="F517" s="11"/>
      <c r="N517" s="11"/>
      <c r="V517" s="11"/>
    </row>
    <row r="518" spans="6:22" ht="15.75" customHeight="1" x14ac:dyDescent="0.3">
      <c r="F518" s="11"/>
      <c r="N518" s="11"/>
      <c r="V518" s="11"/>
    </row>
    <row r="519" spans="6:22" ht="15.75" customHeight="1" x14ac:dyDescent="0.3">
      <c r="F519" s="11"/>
      <c r="N519" s="11"/>
      <c r="V519" s="11"/>
    </row>
    <row r="520" spans="6:22" ht="15.75" customHeight="1" x14ac:dyDescent="0.3">
      <c r="F520" s="11"/>
      <c r="N520" s="11"/>
      <c r="V520" s="11"/>
    </row>
    <row r="521" spans="6:22" ht="15.75" customHeight="1" x14ac:dyDescent="0.3">
      <c r="F521" s="11"/>
      <c r="N521" s="11"/>
      <c r="V521" s="11"/>
    </row>
    <row r="522" spans="6:22" ht="15.75" customHeight="1" x14ac:dyDescent="0.3">
      <c r="F522" s="11"/>
      <c r="N522" s="11"/>
      <c r="V522" s="11"/>
    </row>
    <row r="523" spans="6:22" ht="15.75" customHeight="1" x14ac:dyDescent="0.3">
      <c r="F523" s="11"/>
      <c r="N523" s="11"/>
      <c r="V523" s="11"/>
    </row>
    <row r="524" spans="6:22" ht="15.75" customHeight="1" x14ac:dyDescent="0.3">
      <c r="F524" s="11"/>
      <c r="N524" s="11"/>
      <c r="V524" s="11"/>
    </row>
    <row r="525" spans="6:22" ht="15.75" customHeight="1" x14ac:dyDescent="0.3">
      <c r="F525" s="11"/>
      <c r="N525" s="11"/>
      <c r="V525" s="11"/>
    </row>
    <row r="526" spans="6:22" ht="15.75" customHeight="1" x14ac:dyDescent="0.3">
      <c r="F526" s="11"/>
      <c r="N526" s="11"/>
      <c r="V526" s="11"/>
    </row>
    <row r="527" spans="6:22" ht="15.75" customHeight="1" x14ac:dyDescent="0.3">
      <c r="F527" s="11"/>
      <c r="N527" s="11"/>
      <c r="V527" s="11"/>
    </row>
    <row r="528" spans="6:22" ht="15.75" customHeight="1" x14ac:dyDescent="0.3">
      <c r="F528" s="11"/>
      <c r="N528" s="11"/>
      <c r="V528" s="11"/>
    </row>
    <row r="529" spans="6:22" ht="15.75" customHeight="1" x14ac:dyDescent="0.3">
      <c r="F529" s="11"/>
      <c r="N529" s="11"/>
      <c r="V529" s="11"/>
    </row>
    <row r="530" spans="6:22" ht="15.75" customHeight="1" x14ac:dyDescent="0.3">
      <c r="F530" s="11"/>
      <c r="N530" s="11"/>
      <c r="V530" s="11"/>
    </row>
    <row r="531" spans="6:22" ht="15.75" customHeight="1" x14ac:dyDescent="0.3">
      <c r="F531" s="11"/>
      <c r="N531" s="11"/>
      <c r="V531" s="11"/>
    </row>
    <row r="532" spans="6:22" ht="15.75" customHeight="1" x14ac:dyDescent="0.3">
      <c r="F532" s="11"/>
      <c r="N532" s="11"/>
      <c r="V532" s="11"/>
    </row>
    <row r="533" spans="6:22" ht="15.75" customHeight="1" x14ac:dyDescent="0.3">
      <c r="F533" s="11"/>
      <c r="N533" s="11"/>
      <c r="V533" s="11"/>
    </row>
    <row r="534" spans="6:22" ht="15.75" customHeight="1" x14ac:dyDescent="0.3">
      <c r="F534" s="11"/>
      <c r="N534" s="11"/>
      <c r="V534" s="11"/>
    </row>
    <row r="535" spans="6:22" ht="15.75" customHeight="1" x14ac:dyDescent="0.3">
      <c r="F535" s="11"/>
      <c r="N535" s="11"/>
      <c r="V535" s="11"/>
    </row>
    <row r="536" spans="6:22" ht="15.75" customHeight="1" x14ac:dyDescent="0.3">
      <c r="F536" s="11"/>
      <c r="N536" s="11"/>
      <c r="V536" s="11"/>
    </row>
    <row r="537" spans="6:22" ht="15.75" customHeight="1" x14ac:dyDescent="0.3">
      <c r="F537" s="11"/>
      <c r="N537" s="11"/>
      <c r="V537" s="11"/>
    </row>
    <row r="538" spans="6:22" ht="15.75" customHeight="1" x14ac:dyDescent="0.3">
      <c r="F538" s="11"/>
      <c r="N538" s="11"/>
      <c r="V538" s="11"/>
    </row>
    <row r="539" spans="6:22" ht="15.75" customHeight="1" x14ac:dyDescent="0.3">
      <c r="F539" s="11"/>
      <c r="N539" s="11"/>
      <c r="V539" s="11"/>
    </row>
    <row r="540" spans="6:22" ht="15.75" customHeight="1" x14ac:dyDescent="0.3">
      <c r="F540" s="11"/>
      <c r="N540" s="11"/>
      <c r="V540" s="11"/>
    </row>
    <row r="541" spans="6:22" ht="15.75" customHeight="1" x14ac:dyDescent="0.3">
      <c r="F541" s="11"/>
      <c r="N541" s="11"/>
      <c r="V541" s="11"/>
    </row>
    <row r="542" spans="6:22" ht="15.75" customHeight="1" x14ac:dyDescent="0.3">
      <c r="F542" s="11"/>
      <c r="N542" s="11"/>
      <c r="V542" s="11"/>
    </row>
    <row r="543" spans="6:22" ht="15.75" customHeight="1" x14ac:dyDescent="0.3">
      <c r="F543" s="11"/>
      <c r="N543" s="11"/>
      <c r="V543" s="11"/>
    </row>
    <row r="544" spans="6:22" ht="15.75" customHeight="1" x14ac:dyDescent="0.3">
      <c r="F544" s="11"/>
      <c r="N544" s="11"/>
      <c r="V544" s="11"/>
    </row>
    <row r="545" spans="6:22" ht="15.75" customHeight="1" x14ac:dyDescent="0.3">
      <c r="F545" s="11"/>
      <c r="N545" s="11"/>
      <c r="V545" s="11"/>
    </row>
    <row r="546" spans="6:22" ht="15.75" customHeight="1" x14ac:dyDescent="0.3">
      <c r="F546" s="11"/>
      <c r="N546" s="11"/>
      <c r="V546" s="11"/>
    </row>
    <row r="547" spans="6:22" ht="15.75" customHeight="1" x14ac:dyDescent="0.3">
      <c r="F547" s="11"/>
      <c r="N547" s="11"/>
      <c r="V547" s="11"/>
    </row>
    <row r="548" spans="6:22" ht="15.75" customHeight="1" x14ac:dyDescent="0.3">
      <c r="F548" s="11"/>
      <c r="N548" s="11"/>
      <c r="V548" s="11"/>
    </row>
    <row r="549" spans="6:22" ht="15.75" customHeight="1" x14ac:dyDescent="0.3">
      <c r="F549" s="11"/>
      <c r="N549" s="11"/>
      <c r="V549" s="11"/>
    </row>
    <row r="550" spans="6:22" ht="15.75" customHeight="1" x14ac:dyDescent="0.3">
      <c r="F550" s="11"/>
      <c r="N550" s="11"/>
      <c r="V550" s="11"/>
    </row>
    <row r="551" spans="6:22" ht="15.75" customHeight="1" x14ac:dyDescent="0.3">
      <c r="F551" s="11"/>
      <c r="N551" s="11"/>
      <c r="V551" s="11"/>
    </row>
    <row r="552" spans="6:22" ht="15.75" customHeight="1" x14ac:dyDescent="0.3">
      <c r="F552" s="11"/>
      <c r="N552" s="11"/>
      <c r="V552" s="11"/>
    </row>
    <row r="553" spans="6:22" ht="15.75" customHeight="1" x14ac:dyDescent="0.3">
      <c r="F553" s="11"/>
      <c r="N553" s="11"/>
      <c r="V553" s="11"/>
    </row>
    <row r="554" spans="6:22" ht="15.75" customHeight="1" x14ac:dyDescent="0.3">
      <c r="F554" s="11"/>
      <c r="N554" s="11"/>
      <c r="V554" s="11"/>
    </row>
    <row r="555" spans="6:22" ht="15.75" customHeight="1" x14ac:dyDescent="0.3">
      <c r="F555" s="11"/>
      <c r="N555" s="11"/>
      <c r="V555" s="11"/>
    </row>
    <row r="556" spans="6:22" ht="15.75" customHeight="1" x14ac:dyDescent="0.3">
      <c r="F556" s="11"/>
      <c r="N556" s="11"/>
      <c r="V556" s="11"/>
    </row>
    <row r="557" spans="6:22" ht="15.75" customHeight="1" x14ac:dyDescent="0.3">
      <c r="F557" s="11"/>
      <c r="N557" s="11"/>
      <c r="V557" s="11"/>
    </row>
    <row r="558" spans="6:22" ht="15.75" customHeight="1" x14ac:dyDescent="0.3">
      <c r="F558" s="11"/>
      <c r="N558" s="11"/>
      <c r="V558" s="11"/>
    </row>
    <row r="559" spans="6:22" ht="15.75" customHeight="1" x14ac:dyDescent="0.3">
      <c r="F559" s="11"/>
      <c r="N559" s="11"/>
      <c r="V559" s="11"/>
    </row>
    <row r="560" spans="6:22" ht="15.75" customHeight="1" x14ac:dyDescent="0.3">
      <c r="F560" s="11"/>
      <c r="N560" s="11"/>
      <c r="V560" s="11"/>
    </row>
    <row r="561" spans="6:22" ht="15.75" customHeight="1" x14ac:dyDescent="0.3">
      <c r="F561" s="11"/>
      <c r="N561" s="11"/>
      <c r="V561" s="11"/>
    </row>
    <row r="562" spans="6:22" ht="15.75" customHeight="1" x14ac:dyDescent="0.3">
      <c r="F562" s="11"/>
      <c r="N562" s="11"/>
      <c r="V562" s="11"/>
    </row>
    <row r="563" spans="6:22" ht="15.75" customHeight="1" x14ac:dyDescent="0.3">
      <c r="F563" s="11"/>
      <c r="N563" s="11"/>
      <c r="V563" s="11"/>
    </row>
    <row r="564" spans="6:22" ht="15.75" customHeight="1" x14ac:dyDescent="0.3">
      <c r="F564" s="11"/>
      <c r="N564" s="11"/>
      <c r="V564" s="11"/>
    </row>
    <row r="565" spans="6:22" ht="15.75" customHeight="1" x14ac:dyDescent="0.3">
      <c r="F565" s="11"/>
      <c r="N565" s="11"/>
      <c r="V565" s="11"/>
    </row>
    <row r="566" spans="6:22" ht="15.75" customHeight="1" x14ac:dyDescent="0.3">
      <c r="F566" s="11"/>
      <c r="N566" s="11"/>
      <c r="V566" s="11"/>
    </row>
    <row r="567" spans="6:22" ht="15.75" customHeight="1" x14ac:dyDescent="0.3">
      <c r="F567" s="11"/>
      <c r="N567" s="11"/>
      <c r="V567" s="11"/>
    </row>
    <row r="568" spans="6:22" ht="15.75" customHeight="1" x14ac:dyDescent="0.3">
      <c r="F568" s="11"/>
      <c r="N568" s="11"/>
      <c r="V568" s="11"/>
    </row>
    <row r="569" spans="6:22" ht="15.75" customHeight="1" x14ac:dyDescent="0.3">
      <c r="F569" s="11"/>
      <c r="N569" s="11"/>
      <c r="V569" s="11"/>
    </row>
    <row r="570" spans="6:22" ht="15.75" customHeight="1" x14ac:dyDescent="0.3">
      <c r="F570" s="11"/>
      <c r="N570" s="11"/>
      <c r="V570" s="11"/>
    </row>
    <row r="571" spans="6:22" ht="15.75" customHeight="1" x14ac:dyDescent="0.3">
      <c r="F571" s="11"/>
      <c r="N571" s="11"/>
      <c r="V571" s="11"/>
    </row>
    <row r="572" spans="6:22" ht="15.75" customHeight="1" x14ac:dyDescent="0.3">
      <c r="F572" s="11"/>
      <c r="N572" s="11"/>
      <c r="V572" s="11"/>
    </row>
    <row r="573" spans="6:22" ht="15.75" customHeight="1" x14ac:dyDescent="0.3">
      <c r="F573" s="11"/>
      <c r="N573" s="11"/>
      <c r="V573" s="11"/>
    </row>
    <row r="574" spans="6:22" ht="15.75" customHeight="1" x14ac:dyDescent="0.3">
      <c r="F574" s="11"/>
      <c r="N574" s="11"/>
      <c r="V574" s="11"/>
    </row>
    <row r="575" spans="6:22" ht="15.75" customHeight="1" x14ac:dyDescent="0.3">
      <c r="F575" s="11"/>
      <c r="N575" s="11"/>
      <c r="V575" s="11"/>
    </row>
    <row r="576" spans="6:22" ht="15.75" customHeight="1" x14ac:dyDescent="0.3">
      <c r="F576" s="11"/>
      <c r="N576" s="11"/>
      <c r="V576" s="11"/>
    </row>
    <row r="577" spans="6:22" ht="15.75" customHeight="1" x14ac:dyDescent="0.3">
      <c r="F577" s="11"/>
      <c r="N577" s="11"/>
      <c r="V577" s="11"/>
    </row>
    <row r="578" spans="6:22" ht="15.75" customHeight="1" x14ac:dyDescent="0.3">
      <c r="F578" s="11"/>
      <c r="N578" s="11"/>
      <c r="V578" s="11"/>
    </row>
    <row r="579" spans="6:22" ht="15.75" customHeight="1" x14ac:dyDescent="0.3">
      <c r="F579" s="11"/>
      <c r="N579" s="11"/>
      <c r="V579" s="11"/>
    </row>
    <row r="580" spans="6:22" ht="15.75" customHeight="1" x14ac:dyDescent="0.3">
      <c r="F580" s="11"/>
      <c r="N580" s="11"/>
      <c r="V580" s="11"/>
    </row>
    <row r="581" spans="6:22" ht="15.75" customHeight="1" x14ac:dyDescent="0.3">
      <c r="F581" s="11"/>
      <c r="N581" s="11"/>
      <c r="V581" s="11"/>
    </row>
    <row r="582" spans="6:22" ht="15.75" customHeight="1" x14ac:dyDescent="0.3">
      <c r="F582" s="11"/>
      <c r="N582" s="11"/>
      <c r="V582" s="11"/>
    </row>
    <row r="583" spans="6:22" ht="15.75" customHeight="1" x14ac:dyDescent="0.3">
      <c r="F583" s="11"/>
      <c r="N583" s="11"/>
      <c r="V583" s="11"/>
    </row>
    <row r="584" spans="6:22" ht="15.75" customHeight="1" x14ac:dyDescent="0.3">
      <c r="F584" s="11"/>
      <c r="N584" s="11"/>
      <c r="V584" s="11"/>
    </row>
    <row r="585" spans="6:22" ht="15.75" customHeight="1" x14ac:dyDescent="0.3">
      <c r="F585" s="11"/>
      <c r="N585" s="11"/>
      <c r="V585" s="11"/>
    </row>
    <row r="586" spans="6:22" ht="15.75" customHeight="1" x14ac:dyDescent="0.3">
      <c r="F586" s="11"/>
      <c r="N586" s="11"/>
      <c r="V586" s="11"/>
    </row>
    <row r="587" spans="6:22" ht="15.75" customHeight="1" x14ac:dyDescent="0.3">
      <c r="F587" s="11"/>
      <c r="N587" s="11"/>
      <c r="V587" s="11"/>
    </row>
    <row r="588" spans="6:22" ht="15.75" customHeight="1" x14ac:dyDescent="0.3">
      <c r="F588" s="11"/>
      <c r="N588" s="11"/>
      <c r="V588" s="11"/>
    </row>
    <row r="589" spans="6:22" ht="15.75" customHeight="1" x14ac:dyDescent="0.3">
      <c r="F589" s="11"/>
      <c r="N589" s="11"/>
      <c r="V589" s="11"/>
    </row>
    <row r="590" spans="6:22" ht="15.75" customHeight="1" x14ac:dyDescent="0.3">
      <c r="F590" s="11"/>
      <c r="N590" s="11"/>
      <c r="V590" s="11"/>
    </row>
    <row r="591" spans="6:22" ht="15.75" customHeight="1" x14ac:dyDescent="0.3">
      <c r="F591" s="11"/>
      <c r="N591" s="11"/>
      <c r="V591" s="11"/>
    </row>
    <row r="592" spans="6:22" ht="15.75" customHeight="1" x14ac:dyDescent="0.3">
      <c r="F592" s="11"/>
      <c r="N592" s="11"/>
      <c r="V592" s="11"/>
    </row>
    <row r="593" spans="6:22" ht="15.75" customHeight="1" x14ac:dyDescent="0.3">
      <c r="F593" s="11"/>
      <c r="N593" s="11"/>
      <c r="V593" s="11"/>
    </row>
    <row r="594" spans="6:22" ht="15.75" customHeight="1" x14ac:dyDescent="0.3">
      <c r="F594" s="11"/>
      <c r="N594" s="11"/>
      <c r="V594" s="11"/>
    </row>
    <row r="595" spans="6:22" ht="15.75" customHeight="1" x14ac:dyDescent="0.3">
      <c r="F595" s="11"/>
      <c r="N595" s="11"/>
      <c r="V595" s="11"/>
    </row>
    <row r="596" spans="6:22" ht="15.75" customHeight="1" x14ac:dyDescent="0.3">
      <c r="F596" s="11"/>
      <c r="N596" s="11"/>
      <c r="V596" s="11"/>
    </row>
    <row r="597" spans="6:22" ht="15.75" customHeight="1" x14ac:dyDescent="0.3">
      <c r="F597" s="11"/>
      <c r="N597" s="11"/>
      <c r="V597" s="11"/>
    </row>
    <row r="598" spans="6:22" ht="15.75" customHeight="1" x14ac:dyDescent="0.3">
      <c r="F598" s="11"/>
      <c r="N598" s="11"/>
      <c r="V598" s="11"/>
    </row>
    <row r="599" spans="6:22" ht="15.75" customHeight="1" x14ac:dyDescent="0.3">
      <c r="F599" s="11"/>
      <c r="N599" s="11"/>
      <c r="V599" s="11"/>
    </row>
    <row r="600" spans="6:22" ht="15.75" customHeight="1" x14ac:dyDescent="0.3">
      <c r="F600" s="11"/>
      <c r="N600" s="11"/>
      <c r="V600" s="11"/>
    </row>
    <row r="601" spans="6:22" ht="15.75" customHeight="1" x14ac:dyDescent="0.3">
      <c r="F601" s="11"/>
      <c r="N601" s="11"/>
      <c r="V601" s="11"/>
    </row>
    <row r="602" spans="6:22" ht="15.75" customHeight="1" x14ac:dyDescent="0.3">
      <c r="F602" s="11"/>
      <c r="N602" s="11"/>
      <c r="V602" s="11"/>
    </row>
    <row r="603" spans="6:22" ht="15.75" customHeight="1" x14ac:dyDescent="0.3">
      <c r="F603" s="11"/>
      <c r="N603" s="11"/>
      <c r="V603" s="11"/>
    </row>
    <row r="604" spans="6:22" ht="15.75" customHeight="1" x14ac:dyDescent="0.3">
      <c r="F604" s="11"/>
      <c r="N604" s="11"/>
      <c r="V604" s="11"/>
    </row>
    <row r="605" spans="6:22" ht="15.75" customHeight="1" x14ac:dyDescent="0.3">
      <c r="F605" s="11"/>
      <c r="N605" s="11"/>
      <c r="V605" s="11"/>
    </row>
    <row r="606" spans="6:22" ht="15.75" customHeight="1" x14ac:dyDescent="0.3">
      <c r="F606" s="11"/>
      <c r="N606" s="11"/>
      <c r="V606" s="11"/>
    </row>
    <row r="607" spans="6:22" ht="15.75" customHeight="1" x14ac:dyDescent="0.3">
      <c r="F607" s="11"/>
      <c r="N607" s="11"/>
      <c r="V607" s="11"/>
    </row>
    <row r="608" spans="6:22" ht="15.75" customHeight="1" x14ac:dyDescent="0.3">
      <c r="F608" s="11"/>
      <c r="N608" s="11"/>
      <c r="V608" s="11"/>
    </row>
    <row r="609" spans="6:22" ht="15.75" customHeight="1" x14ac:dyDescent="0.3">
      <c r="F609" s="11"/>
      <c r="N609" s="11"/>
      <c r="V609" s="11"/>
    </row>
    <row r="610" spans="6:22" ht="15.75" customHeight="1" x14ac:dyDescent="0.3">
      <c r="F610" s="11"/>
      <c r="N610" s="11"/>
      <c r="V610" s="11"/>
    </row>
    <row r="611" spans="6:22" ht="15.75" customHeight="1" x14ac:dyDescent="0.3">
      <c r="F611" s="11"/>
      <c r="N611" s="11"/>
      <c r="V611" s="11"/>
    </row>
    <row r="612" spans="6:22" ht="15.75" customHeight="1" x14ac:dyDescent="0.3">
      <c r="F612" s="11"/>
      <c r="N612" s="11"/>
      <c r="V612" s="11"/>
    </row>
    <row r="613" spans="6:22" ht="15.75" customHeight="1" x14ac:dyDescent="0.3">
      <c r="F613" s="11"/>
      <c r="N613" s="11"/>
      <c r="V613" s="11"/>
    </row>
    <row r="614" spans="6:22" ht="15.75" customHeight="1" x14ac:dyDescent="0.3">
      <c r="F614" s="11"/>
      <c r="N614" s="11"/>
      <c r="V614" s="11"/>
    </row>
    <row r="615" spans="6:22" ht="15.75" customHeight="1" x14ac:dyDescent="0.3">
      <c r="F615" s="11"/>
      <c r="N615" s="11"/>
      <c r="V615" s="11"/>
    </row>
    <row r="616" spans="6:22" ht="15.75" customHeight="1" x14ac:dyDescent="0.3">
      <c r="F616" s="11"/>
      <c r="N616" s="11"/>
      <c r="V616" s="11"/>
    </row>
    <row r="617" spans="6:22" ht="15.75" customHeight="1" x14ac:dyDescent="0.3">
      <c r="F617" s="11"/>
      <c r="N617" s="11"/>
      <c r="V617" s="11"/>
    </row>
    <row r="618" spans="6:22" ht="15.75" customHeight="1" x14ac:dyDescent="0.3">
      <c r="F618" s="11"/>
      <c r="N618" s="11"/>
      <c r="V618" s="11"/>
    </row>
    <row r="619" spans="6:22" ht="15.75" customHeight="1" x14ac:dyDescent="0.3">
      <c r="F619" s="11"/>
      <c r="N619" s="11"/>
      <c r="V619" s="11"/>
    </row>
    <row r="620" spans="6:22" ht="15.75" customHeight="1" x14ac:dyDescent="0.3">
      <c r="F620" s="11"/>
      <c r="N620" s="11"/>
      <c r="V620" s="11"/>
    </row>
    <row r="621" spans="6:22" ht="15.75" customHeight="1" x14ac:dyDescent="0.3">
      <c r="F621" s="11"/>
      <c r="N621" s="11"/>
      <c r="V621" s="11"/>
    </row>
    <row r="622" spans="6:22" ht="15.75" customHeight="1" x14ac:dyDescent="0.3">
      <c r="F622" s="11"/>
      <c r="N622" s="11"/>
      <c r="V622" s="11"/>
    </row>
    <row r="623" spans="6:22" ht="15.75" customHeight="1" x14ac:dyDescent="0.3">
      <c r="F623" s="11"/>
      <c r="N623" s="11"/>
      <c r="V623" s="11"/>
    </row>
    <row r="624" spans="6:22" ht="15.75" customHeight="1" x14ac:dyDescent="0.3">
      <c r="F624" s="11"/>
      <c r="N624" s="11"/>
      <c r="V624" s="11"/>
    </row>
    <row r="625" spans="6:22" ht="15.75" customHeight="1" x14ac:dyDescent="0.3">
      <c r="F625" s="11"/>
      <c r="N625" s="11"/>
      <c r="V625" s="11"/>
    </row>
    <row r="626" spans="6:22" ht="15.75" customHeight="1" x14ac:dyDescent="0.3">
      <c r="F626" s="11"/>
      <c r="N626" s="11"/>
      <c r="V626" s="11"/>
    </row>
    <row r="627" spans="6:22" ht="15.75" customHeight="1" x14ac:dyDescent="0.3">
      <c r="F627" s="11"/>
      <c r="N627" s="11"/>
      <c r="V627" s="11"/>
    </row>
    <row r="628" spans="6:22" ht="15.75" customHeight="1" x14ac:dyDescent="0.3">
      <c r="F628" s="11"/>
      <c r="N628" s="11"/>
      <c r="V628" s="11"/>
    </row>
    <row r="629" spans="6:22" ht="15.75" customHeight="1" x14ac:dyDescent="0.3">
      <c r="F629" s="11"/>
      <c r="N629" s="11"/>
      <c r="V629" s="11"/>
    </row>
    <row r="630" spans="6:22" ht="15.75" customHeight="1" x14ac:dyDescent="0.3">
      <c r="F630" s="11"/>
      <c r="N630" s="11"/>
      <c r="V630" s="11"/>
    </row>
    <row r="631" spans="6:22" ht="15.75" customHeight="1" x14ac:dyDescent="0.3">
      <c r="F631" s="11"/>
      <c r="N631" s="11"/>
      <c r="V631" s="11"/>
    </row>
    <row r="632" spans="6:22" ht="15.75" customHeight="1" x14ac:dyDescent="0.3">
      <c r="F632" s="11"/>
      <c r="N632" s="11"/>
      <c r="V632" s="11"/>
    </row>
    <row r="633" spans="6:22" ht="15.75" customHeight="1" x14ac:dyDescent="0.3">
      <c r="F633" s="11"/>
      <c r="N633" s="11"/>
      <c r="V633" s="11"/>
    </row>
    <row r="634" spans="6:22" ht="15.75" customHeight="1" x14ac:dyDescent="0.3">
      <c r="F634" s="11"/>
      <c r="N634" s="11"/>
      <c r="V634" s="11"/>
    </row>
    <row r="635" spans="6:22" ht="15.75" customHeight="1" x14ac:dyDescent="0.3">
      <c r="F635" s="11"/>
      <c r="N635" s="11"/>
      <c r="V635" s="11"/>
    </row>
    <row r="636" spans="6:22" ht="15.75" customHeight="1" x14ac:dyDescent="0.3">
      <c r="F636" s="11"/>
      <c r="N636" s="11"/>
      <c r="V636" s="11"/>
    </row>
    <row r="637" spans="6:22" ht="15.75" customHeight="1" x14ac:dyDescent="0.3">
      <c r="F637" s="11"/>
      <c r="N637" s="11"/>
      <c r="V637" s="11"/>
    </row>
    <row r="638" spans="6:22" ht="15.75" customHeight="1" x14ac:dyDescent="0.3">
      <c r="F638" s="11"/>
      <c r="N638" s="11"/>
      <c r="V638" s="11"/>
    </row>
    <row r="639" spans="6:22" ht="15.75" customHeight="1" x14ac:dyDescent="0.3">
      <c r="F639" s="11"/>
      <c r="N639" s="11"/>
      <c r="V639" s="11"/>
    </row>
    <row r="640" spans="6:22" ht="15.75" customHeight="1" x14ac:dyDescent="0.3">
      <c r="F640" s="11"/>
      <c r="N640" s="11"/>
      <c r="V640" s="11"/>
    </row>
    <row r="641" spans="6:22" ht="15.75" customHeight="1" x14ac:dyDescent="0.3">
      <c r="F641" s="11"/>
      <c r="N641" s="11"/>
      <c r="V641" s="11"/>
    </row>
    <row r="642" spans="6:22" ht="15.75" customHeight="1" x14ac:dyDescent="0.3">
      <c r="F642" s="11"/>
      <c r="N642" s="11"/>
      <c r="V642" s="11"/>
    </row>
    <row r="643" spans="6:22" ht="15.75" customHeight="1" x14ac:dyDescent="0.3">
      <c r="F643" s="11"/>
      <c r="N643" s="11"/>
      <c r="V643" s="11"/>
    </row>
    <row r="644" spans="6:22" ht="15.75" customHeight="1" x14ac:dyDescent="0.3">
      <c r="F644" s="11"/>
      <c r="N644" s="11"/>
      <c r="V644" s="11"/>
    </row>
    <row r="645" spans="6:22" ht="15.75" customHeight="1" x14ac:dyDescent="0.3">
      <c r="F645" s="11"/>
      <c r="N645" s="11"/>
      <c r="V645" s="11"/>
    </row>
    <row r="646" spans="6:22" ht="15.75" customHeight="1" x14ac:dyDescent="0.3">
      <c r="F646" s="11"/>
      <c r="N646" s="11"/>
      <c r="V646" s="11"/>
    </row>
    <row r="647" spans="6:22" ht="15.75" customHeight="1" x14ac:dyDescent="0.3">
      <c r="F647" s="11"/>
      <c r="N647" s="11"/>
      <c r="V647" s="11"/>
    </row>
    <row r="648" spans="6:22" ht="15.75" customHeight="1" x14ac:dyDescent="0.3">
      <c r="F648" s="11"/>
      <c r="N648" s="11"/>
      <c r="V648" s="11"/>
    </row>
    <row r="649" spans="6:22" ht="15.75" customHeight="1" x14ac:dyDescent="0.3">
      <c r="F649" s="11"/>
      <c r="N649" s="11"/>
      <c r="V649" s="11"/>
    </row>
    <row r="650" spans="6:22" ht="15.75" customHeight="1" x14ac:dyDescent="0.3">
      <c r="F650" s="11"/>
      <c r="N650" s="11"/>
      <c r="V650" s="11"/>
    </row>
    <row r="651" spans="6:22" ht="15.75" customHeight="1" x14ac:dyDescent="0.3">
      <c r="F651" s="11"/>
      <c r="N651" s="11"/>
      <c r="V651" s="11"/>
    </row>
    <row r="652" spans="6:22" ht="15.75" customHeight="1" x14ac:dyDescent="0.3">
      <c r="F652" s="11"/>
      <c r="N652" s="11"/>
      <c r="V652" s="11"/>
    </row>
    <row r="653" spans="6:22" ht="15.75" customHeight="1" x14ac:dyDescent="0.3">
      <c r="F653" s="11"/>
      <c r="N653" s="11"/>
      <c r="V653" s="11"/>
    </row>
    <row r="654" spans="6:22" ht="15.75" customHeight="1" x14ac:dyDescent="0.3">
      <c r="F654" s="11"/>
      <c r="N654" s="11"/>
      <c r="V654" s="11"/>
    </row>
    <row r="655" spans="6:22" ht="15.75" customHeight="1" x14ac:dyDescent="0.3">
      <c r="F655" s="11"/>
      <c r="N655" s="11"/>
      <c r="V655" s="11"/>
    </row>
    <row r="656" spans="6:22" ht="15.75" customHeight="1" x14ac:dyDescent="0.3">
      <c r="F656" s="11"/>
      <c r="N656" s="11"/>
      <c r="V656" s="11"/>
    </row>
    <row r="657" spans="6:22" ht="15.75" customHeight="1" x14ac:dyDescent="0.3">
      <c r="F657" s="11"/>
      <c r="N657" s="11"/>
      <c r="V657" s="11"/>
    </row>
    <row r="658" spans="6:22" ht="15.75" customHeight="1" x14ac:dyDescent="0.3">
      <c r="F658" s="11"/>
      <c r="N658" s="11"/>
      <c r="V658" s="11"/>
    </row>
    <row r="659" spans="6:22" ht="15.75" customHeight="1" x14ac:dyDescent="0.3">
      <c r="F659" s="11"/>
      <c r="N659" s="11"/>
      <c r="V659" s="11"/>
    </row>
    <row r="660" spans="6:22" ht="15.75" customHeight="1" x14ac:dyDescent="0.3">
      <c r="F660" s="11"/>
      <c r="N660" s="11"/>
      <c r="V660" s="11"/>
    </row>
    <row r="661" spans="6:22" ht="15.75" customHeight="1" x14ac:dyDescent="0.3">
      <c r="F661" s="11"/>
      <c r="N661" s="11"/>
      <c r="V661" s="11"/>
    </row>
    <row r="662" spans="6:22" ht="15.75" customHeight="1" x14ac:dyDescent="0.3">
      <c r="F662" s="11"/>
      <c r="N662" s="11"/>
      <c r="V662" s="11"/>
    </row>
    <row r="663" spans="6:22" ht="15.75" customHeight="1" x14ac:dyDescent="0.3">
      <c r="F663" s="11"/>
      <c r="N663" s="11"/>
      <c r="V663" s="11"/>
    </row>
    <row r="664" spans="6:22" ht="15.75" customHeight="1" x14ac:dyDescent="0.3">
      <c r="F664" s="11"/>
      <c r="N664" s="11"/>
      <c r="V664" s="11"/>
    </row>
    <row r="665" spans="6:22" ht="15.75" customHeight="1" x14ac:dyDescent="0.3">
      <c r="F665" s="11"/>
      <c r="N665" s="11"/>
      <c r="V665" s="11"/>
    </row>
    <row r="666" spans="6:22" ht="15.75" customHeight="1" x14ac:dyDescent="0.3">
      <c r="F666" s="11"/>
      <c r="N666" s="11"/>
      <c r="V666" s="11"/>
    </row>
    <row r="667" spans="6:22" ht="15.75" customHeight="1" x14ac:dyDescent="0.3">
      <c r="F667" s="11"/>
      <c r="N667" s="11"/>
      <c r="V667" s="11"/>
    </row>
    <row r="668" spans="6:22" ht="15.75" customHeight="1" x14ac:dyDescent="0.3">
      <c r="F668" s="11"/>
      <c r="N668" s="11"/>
      <c r="V668" s="11"/>
    </row>
    <row r="669" spans="6:22" ht="15.75" customHeight="1" x14ac:dyDescent="0.3">
      <c r="F669" s="11"/>
      <c r="N669" s="11"/>
      <c r="V669" s="11"/>
    </row>
    <row r="670" spans="6:22" ht="15.75" customHeight="1" x14ac:dyDescent="0.3">
      <c r="F670" s="11"/>
      <c r="N670" s="11"/>
      <c r="V670" s="11"/>
    </row>
    <row r="671" spans="6:22" ht="15.75" customHeight="1" x14ac:dyDescent="0.3">
      <c r="F671" s="11"/>
      <c r="N671" s="11"/>
      <c r="V671" s="11"/>
    </row>
    <row r="672" spans="6:22" ht="15.75" customHeight="1" x14ac:dyDescent="0.3">
      <c r="F672" s="11"/>
      <c r="N672" s="11"/>
      <c r="V672" s="11"/>
    </row>
    <row r="673" spans="6:22" ht="15.75" customHeight="1" x14ac:dyDescent="0.3">
      <c r="F673" s="11"/>
      <c r="N673" s="11"/>
      <c r="V673" s="11"/>
    </row>
    <row r="674" spans="6:22" ht="15.75" customHeight="1" x14ac:dyDescent="0.3">
      <c r="F674" s="11"/>
      <c r="N674" s="11"/>
      <c r="V674" s="11"/>
    </row>
    <row r="675" spans="6:22" ht="15.75" customHeight="1" x14ac:dyDescent="0.3">
      <c r="F675" s="11"/>
      <c r="N675" s="11"/>
      <c r="V675" s="11"/>
    </row>
    <row r="676" spans="6:22" ht="15.75" customHeight="1" x14ac:dyDescent="0.3">
      <c r="F676" s="11"/>
      <c r="N676" s="11"/>
      <c r="V676" s="11"/>
    </row>
    <row r="677" spans="6:22" ht="15.75" customHeight="1" x14ac:dyDescent="0.3">
      <c r="F677" s="11"/>
      <c r="N677" s="11"/>
      <c r="V677" s="11"/>
    </row>
    <row r="678" spans="6:22" ht="15.75" customHeight="1" x14ac:dyDescent="0.3">
      <c r="F678" s="11"/>
      <c r="N678" s="11"/>
      <c r="V678" s="11"/>
    </row>
    <row r="679" spans="6:22" ht="15.75" customHeight="1" x14ac:dyDescent="0.3">
      <c r="F679" s="11"/>
      <c r="N679" s="11"/>
      <c r="V679" s="11"/>
    </row>
    <row r="680" spans="6:22" ht="15.75" customHeight="1" x14ac:dyDescent="0.3">
      <c r="F680" s="11"/>
      <c r="N680" s="11"/>
      <c r="V680" s="11"/>
    </row>
    <row r="681" spans="6:22" ht="15.75" customHeight="1" x14ac:dyDescent="0.3">
      <c r="F681" s="11"/>
      <c r="N681" s="11"/>
      <c r="V681" s="11"/>
    </row>
    <row r="682" spans="6:22" ht="15.75" customHeight="1" x14ac:dyDescent="0.3">
      <c r="F682" s="11"/>
      <c r="N682" s="11"/>
      <c r="V682" s="11"/>
    </row>
    <row r="683" spans="6:22" ht="15.75" customHeight="1" x14ac:dyDescent="0.3">
      <c r="F683" s="11"/>
      <c r="N683" s="11"/>
      <c r="V683" s="11"/>
    </row>
    <row r="684" spans="6:22" ht="15.75" customHeight="1" x14ac:dyDescent="0.3">
      <c r="F684" s="11"/>
      <c r="N684" s="11"/>
      <c r="V684" s="11"/>
    </row>
    <row r="685" spans="6:22" ht="15.75" customHeight="1" x14ac:dyDescent="0.3">
      <c r="F685" s="11"/>
      <c r="N685" s="11"/>
      <c r="V685" s="11"/>
    </row>
    <row r="686" spans="6:22" ht="15.75" customHeight="1" x14ac:dyDescent="0.3">
      <c r="F686" s="11"/>
      <c r="N686" s="11"/>
      <c r="V686" s="11"/>
    </row>
    <row r="687" spans="6:22" ht="15.75" customHeight="1" x14ac:dyDescent="0.3">
      <c r="F687" s="11"/>
      <c r="N687" s="11"/>
      <c r="V687" s="11"/>
    </row>
    <row r="688" spans="6:22" ht="15.75" customHeight="1" x14ac:dyDescent="0.3">
      <c r="F688" s="11"/>
      <c r="N688" s="11"/>
      <c r="V688" s="11"/>
    </row>
    <row r="689" spans="6:22" ht="15.75" customHeight="1" x14ac:dyDescent="0.3">
      <c r="F689" s="11"/>
      <c r="N689" s="11"/>
      <c r="V689" s="11"/>
    </row>
    <row r="690" spans="6:22" ht="15.75" customHeight="1" x14ac:dyDescent="0.3">
      <c r="F690" s="11"/>
      <c r="N690" s="11"/>
      <c r="V690" s="11"/>
    </row>
    <row r="691" spans="6:22" ht="15.75" customHeight="1" x14ac:dyDescent="0.3">
      <c r="F691" s="11"/>
      <c r="N691" s="11"/>
      <c r="V691" s="11"/>
    </row>
    <row r="692" spans="6:22" ht="15.75" customHeight="1" x14ac:dyDescent="0.3">
      <c r="F692" s="11"/>
      <c r="N692" s="11"/>
      <c r="V692" s="11"/>
    </row>
    <row r="693" spans="6:22" ht="15.75" customHeight="1" x14ac:dyDescent="0.3">
      <c r="F693" s="11"/>
      <c r="N693" s="11"/>
      <c r="V693" s="11"/>
    </row>
    <row r="694" spans="6:22" ht="15.75" customHeight="1" x14ac:dyDescent="0.3">
      <c r="F694" s="11"/>
      <c r="N694" s="11"/>
      <c r="V694" s="11"/>
    </row>
    <row r="695" spans="6:22" ht="15.75" customHeight="1" x14ac:dyDescent="0.3">
      <c r="F695" s="11"/>
      <c r="N695" s="11"/>
      <c r="V695" s="11"/>
    </row>
    <row r="696" spans="6:22" ht="15.75" customHeight="1" x14ac:dyDescent="0.3">
      <c r="F696" s="11"/>
      <c r="N696" s="11"/>
      <c r="V696" s="11"/>
    </row>
    <row r="697" spans="6:22" ht="15.75" customHeight="1" x14ac:dyDescent="0.3">
      <c r="F697" s="11"/>
      <c r="N697" s="11"/>
      <c r="V697" s="11"/>
    </row>
    <row r="698" spans="6:22" ht="15.75" customHeight="1" x14ac:dyDescent="0.3">
      <c r="F698" s="11"/>
      <c r="N698" s="11"/>
      <c r="V698" s="11"/>
    </row>
    <row r="699" spans="6:22" ht="15.75" customHeight="1" x14ac:dyDescent="0.3">
      <c r="F699" s="11"/>
      <c r="N699" s="11"/>
      <c r="V699" s="11"/>
    </row>
    <row r="700" spans="6:22" ht="15.75" customHeight="1" x14ac:dyDescent="0.3">
      <c r="F700" s="11"/>
      <c r="N700" s="11"/>
      <c r="V700" s="11"/>
    </row>
    <row r="701" spans="6:22" ht="15.75" customHeight="1" x14ac:dyDescent="0.3">
      <c r="F701" s="11"/>
      <c r="N701" s="11"/>
      <c r="V701" s="11"/>
    </row>
    <row r="702" spans="6:22" ht="15.75" customHeight="1" x14ac:dyDescent="0.3">
      <c r="F702" s="11"/>
      <c r="N702" s="11"/>
      <c r="V702" s="11"/>
    </row>
    <row r="703" spans="6:22" ht="15.75" customHeight="1" x14ac:dyDescent="0.3">
      <c r="F703" s="11"/>
      <c r="N703" s="11"/>
      <c r="V703" s="11"/>
    </row>
    <row r="704" spans="6:22" ht="15.75" customHeight="1" x14ac:dyDescent="0.3">
      <c r="F704" s="11"/>
      <c r="N704" s="11"/>
      <c r="V704" s="11"/>
    </row>
    <row r="705" spans="6:22" ht="15.75" customHeight="1" x14ac:dyDescent="0.3">
      <c r="F705" s="11"/>
      <c r="N705" s="11"/>
      <c r="V705" s="11"/>
    </row>
    <row r="706" spans="6:22" ht="15.75" customHeight="1" x14ac:dyDescent="0.3">
      <c r="F706" s="11"/>
      <c r="N706" s="11"/>
      <c r="V706" s="11"/>
    </row>
    <row r="707" spans="6:22" ht="15.75" customHeight="1" x14ac:dyDescent="0.3">
      <c r="F707" s="11"/>
      <c r="N707" s="11"/>
      <c r="V707" s="11"/>
    </row>
    <row r="708" spans="6:22" ht="15.75" customHeight="1" x14ac:dyDescent="0.3">
      <c r="F708" s="11"/>
      <c r="N708" s="11"/>
      <c r="V708" s="11"/>
    </row>
    <row r="709" spans="6:22" ht="15.75" customHeight="1" x14ac:dyDescent="0.3">
      <c r="F709" s="11"/>
      <c r="N709" s="11"/>
      <c r="V709" s="11"/>
    </row>
    <row r="710" spans="6:22" ht="15.75" customHeight="1" x14ac:dyDescent="0.3">
      <c r="F710" s="11"/>
      <c r="N710" s="11"/>
      <c r="V710" s="11"/>
    </row>
    <row r="711" spans="6:22" ht="15.75" customHeight="1" x14ac:dyDescent="0.3">
      <c r="F711" s="11"/>
      <c r="N711" s="11"/>
      <c r="V711" s="11"/>
    </row>
    <row r="712" spans="6:22" ht="15.75" customHeight="1" x14ac:dyDescent="0.3">
      <c r="F712" s="11"/>
      <c r="N712" s="11"/>
      <c r="V712" s="11"/>
    </row>
    <row r="713" spans="6:22" ht="15.75" customHeight="1" x14ac:dyDescent="0.3">
      <c r="F713" s="11"/>
      <c r="N713" s="11"/>
      <c r="V713" s="11"/>
    </row>
    <row r="714" spans="6:22" ht="15.75" customHeight="1" x14ac:dyDescent="0.3">
      <c r="F714" s="11"/>
      <c r="N714" s="11"/>
      <c r="V714" s="11"/>
    </row>
    <row r="715" spans="6:22" ht="15.75" customHeight="1" x14ac:dyDescent="0.3">
      <c r="F715" s="11"/>
      <c r="N715" s="11"/>
      <c r="V715" s="11"/>
    </row>
    <row r="716" spans="6:22" ht="15.75" customHeight="1" x14ac:dyDescent="0.3">
      <c r="F716" s="11"/>
      <c r="N716" s="11"/>
      <c r="V716" s="11"/>
    </row>
    <row r="717" spans="6:22" ht="15.75" customHeight="1" x14ac:dyDescent="0.3">
      <c r="F717" s="11"/>
      <c r="N717" s="11"/>
      <c r="V717" s="11"/>
    </row>
    <row r="718" spans="6:22" ht="15.75" customHeight="1" x14ac:dyDescent="0.3">
      <c r="F718" s="11"/>
      <c r="N718" s="11"/>
      <c r="V718" s="11"/>
    </row>
    <row r="719" spans="6:22" ht="15.75" customHeight="1" x14ac:dyDescent="0.3">
      <c r="F719" s="11"/>
      <c r="N719" s="11"/>
      <c r="V719" s="11"/>
    </row>
    <row r="720" spans="6:22" ht="15.75" customHeight="1" x14ac:dyDescent="0.3">
      <c r="F720" s="11"/>
      <c r="N720" s="11"/>
      <c r="V720" s="11"/>
    </row>
    <row r="721" spans="6:22" ht="15.75" customHeight="1" x14ac:dyDescent="0.3">
      <c r="F721" s="11"/>
      <c r="N721" s="11"/>
      <c r="V721" s="11"/>
    </row>
    <row r="722" spans="6:22" ht="15.75" customHeight="1" x14ac:dyDescent="0.3">
      <c r="F722" s="11"/>
      <c r="N722" s="11"/>
      <c r="V722" s="11"/>
    </row>
    <row r="723" spans="6:22" ht="15.75" customHeight="1" x14ac:dyDescent="0.3">
      <c r="F723" s="11"/>
      <c r="N723" s="11"/>
      <c r="V723" s="11"/>
    </row>
    <row r="724" spans="6:22" ht="15.75" customHeight="1" x14ac:dyDescent="0.3">
      <c r="F724" s="11"/>
      <c r="N724" s="11"/>
      <c r="V724" s="11"/>
    </row>
    <row r="725" spans="6:22" ht="15.75" customHeight="1" x14ac:dyDescent="0.3">
      <c r="F725" s="11"/>
      <c r="N725" s="11"/>
      <c r="V725" s="11"/>
    </row>
    <row r="726" spans="6:22" ht="15.75" customHeight="1" x14ac:dyDescent="0.3">
      <c r="F726" s="11"/>
      <c r="N726" s="11"/>
      <c r="V726" s="11"/>
    </row>
    <row r="727" spans="6:22" ht="15.75" customHeight="1" x14ac:dyDescent="0.3">
      <c r="F727" s="11"/>
      <c r="N727" s="11"/>
      <c r="V727" s="11"/>
    </row>
    <row r="728" spans="6:22" ht="15.75" customHeight="1" x14ac:dyDescent="0.3">
      <c r="F728" s="11"/>
      <c r="N728" s="11"/>
      <c r="V728" s="11"/>
    </row>
    <row r="729" spans="6:22" ht="15.75" customHeight="1" x14ac:dyDescent="0.3">
      <c r="F729" s="11"/>
      <c r="N729" s="11"/>
      <c r="V729" s="11"/>
    </row>
    <row r="730" spans="6:22" ht="15.75" customHeight="1" x14ac:dyDescent="0.3">
      <c r="F730" s="11"/>
      <c r="N730" s="11"/>
      <c r="V730" s="11"/>
    </row>
    <row r="731" spans="6:22" ht="15.75" customHeight="1" x14ac:dyDescent="0.3">
      <c r="F731" s="11"/>
      <c r="N731" s="11"/>
      <c r="V731" s="11"/>
    </row>
    <row r="732" spans="6:22" ht="15.75" customHeight="1" x14ac:dyDescent="0.3">
      <c r="F732" s="11"/>
      <c r="N732" s="11"/>
      <c r="V732" s="11"/>
    </row>
    <row r="733" spans="6:22" ht="15.75" customHeight="1" x14ac:dyDescent="0.3">
      <c r="F733" s="11"/>
      <c r="N733" s="11"/>
      <c r="V733" s="11"/>
    </row>
    <row r="734" spans="6:22" ht="15.75" customHeight="1" x14ac:dyDescent="0.3">
      <c r="F734" s="11"/>
      <c r="N734" s="11"/>
      <c r="V734" s="11"/>
    </row>
    <row r="735" spans="6:22" ht="15.75" customHeight="1" x14ac:dyDescent="0.3">
      <c r="F735" s="11"/>
      <c r="N735" s="11"/>
      <c r="V735" s="11"/>
    </row>
    <row r="736" spans="6:22" ht="15.75" customHeight="1" x14ac:dyDescent="0.3">
      <c r="F736" s="11"/>
      <c r="N736" s="11"/>
      <c r="V736" s="11"/>
    </row>
    <row r="737" spans="6:22" ht="15.75" customHeight="1" x14ac:dyDescent="0.3">
      <c r="F737" s="11"/>
      <c r="N737" s="11"/>
      <c r="V737" s="11"/>
    </row>
    <row r="738" spans="6:22" ht="15.75" customHeight="1" x14ac:dyDescent="0.3">
      <c r="F738" s="11"/>
      <c r="N738" s="11"/>
      <c r="V738" s="11"/>
    </row>
    <row r="739" spans="6:22" ht="15.75" customHeight="1" x14ac:dyDescent="0.3">
      <c r="F739" s="11"/>
      <c r="N739" s="11"/>
      <c r="V739" s="11"/>
    </row>
    <row r="740" spans="6:22" ht="15.75" customHeight="1" x14ac:dyDescent="0.3">
      <c r="F740" s="11"/>
      <c r="N740" s="11"/>
      <c r="V740" s="11"/>
    </row>
    <row r="741" spans="6:22" ht="15.75" customHeight="1" x14ac:dyDescent="0.3">
      <c r="F741" s="11"/>
      <c r="N741" s="11"/>
      <c r="V741" s="11"/>
    </row>
    <row r="742" spans="6:22" ht="15.75" customHeight="1" x14ac:dyDescent="0.3">
      <c r="F742" s="11"/>
      <c r="N742" s="11"/>
      <c r="V742" s="11"/>
    </row>
    <row r="743" spans="6:22" ht="15.75" customHeight="1" x14ac:dyDescent="0.3">
      <c r="F743" s="11"/>
      <c r="N743" s="11"/>
      <c r="V743" s="11"/>
    </row>
    <row r="744" spans="6:22" ht="15.75" customHeight="1" x14ac:dyDescent="0.3">
      <c r="F744" s="11"/>
      <c r="N744" s="11"/>
      <c r="V744" s="11"/>
    </row>
    <row r="745" spans="6:22" ht="15.75" customHeight="1" x14ac:dyDescent="0.3">
      <c r="F745" s="11"/>
      <c r="N745" s="11"/>
      <c r="V745" s="11"/>
    </row>
    <row r="746" spans="6:22" ht="15.75" customHeight="1" x14ac:dyDescent="0.3">
      <c r="F746" s="11"/>
      <c r="N746" s="11"/>
      <c r="V746" s="11"/>
    </row>
    <row r="747" spans="6:22" ht="15.75" customHeight="1" x14ac:dyDescent="0.3">
      <c r="F747" s="11"/>
      <c r="N747" s="11"/>
      <c r="V747" s="11"/>
    </row>
    <row r="748" spans="6:22" ht="15.75" customHeight="1" x14ac:dyDescent="0.3">
      <c r="F748" s="11"/>
      <c r="N748" s="11"/>
      <c r="V748" s="11"/>
    </row>
    <row r="749" spans="6:22" ht="15.75" customHeight="1" x14ac:dyDescent="0.3">
      <c r="F749" s="11"/>
      <c r="N749" s="11"/>
      <c r="V749" s="11"/>
    </row>
    <row r="750" spans="6:22" ht="15.75" customHeight="1" x14ac:dyDescent="0.3">
      <c r="F750" s="11"/>
      <c r="N750" s="11"/>
      <c r="V750" s="11"/>
    </row>
    <row r="751" spans="6:22" ht="15.75" customHeight="1" x14ac:dyDescent="0.3">
      <c r="F751" s="11"/>
      <c r="N751" s="11"/>
      <c r="V751" s="11"/>
    </row>
    <row r="752" spans="6:22" ht="15.75" customHeight="1" x14ac:dyDescent="0.3">
      <c r="F752" s="11"/>
      <c r="N752" s="11"/>
      <c r="V752" s="11"/>
    </row>
    <row r="753" spans="6:22" ht="15.75" customHeight="1" x14ac:dyDescent="0.3">
      <c r="F753" s="11"/>
      <c r="N753" s="11"/>
      <c r="V753" s="11"/>
    </row>
    <row r="754" spans="6:22" ht="15.75" customHeight="1" x14ac:dyDescent="0.3">
      <c r="F754" s="11"/>
      <c r="N754" s="11"/>
      <c r="V754" s="11"/>
    </row>
    <row r="755" spans="6:22" ht="15.75" customHeight="1" x14ac:dyDescent="0.3">
      <c r="F755" s="11"/>
      <c r="N755" s="11"/>
      <c r="V755" s="11"/>
    </row>
    <row r="756" spans="6:22" ht="15.75" customHeight="1" x14ac:dyDescent="0.3">
      <c r="F756" s="11"/>
      <c r="N756" s="11"/>
      <c r="V756" s="11"/>
    </row>
    <row r="757" spans="6:22" ht="15.75" customHeight="1" x14ac:dyDescent="0.3">
      <c r="F757" s="11"/>
      <c r="N757" s="11"/>
      <c r="V757" s="11"/>
    </row>
    <row r="758" spans="6:22" ht="15.75" customHeight="1" x14ac:dyDescent="0.3">
      <c r="F758" s="11"/>
      <c r="N758" s="11"/>
      <c r="V758" s="11"/>
    </row>
    <row r="759" spans="6:22" ht="15.75" customHeight="1" x14ac:dyDescent="0.3">
      <c r="F759" s="11"/>
      <c r="N759" s="11"/>
      <c r="V759" s="11"/>
    </row>
    <row r="760" spans="6:22" ht="15.75" customHeight="1" x14ac:dyDescent="0.3">
      <c r="F760" s="11"/>
      <c r="N760" s="11"/>
      <c r="V760" s="11"/>
    </row>
    <row r="761" spans="6:22" ht="15.75" customHeight="1" x14ac:dyDescent="0.3">
      <c r="F761" s="11"/>
      <c r="N761" s="11"/>
      <c r="V761" s="11"/>
    </row>
    <row r="762" spans="6:22" ht="15.75" customHeight="1" x14ac:dyDescent="0.3">
      <c r="F762" s="11"/>
      <c r="N762" s="11"/>
      <c r="V762" s="11"/>
    </row>
    <row r="763" spans="6:22" ht="15.75" customHeight="1" x14ac:dyDescent="0.3">
      <c r="F763" s="11"/>
      <c r="N763" s="11"/>
      <c r="V763" s="11"/>
    </row>
    <row r="764" spans="6:22" ht="15.75" customHeight="1" x14ac:dyDescent="0.3">
      <c r="F764" s="11"/>
      <c r="N764" s="11"/>
      <c r="V764" s="11"/>
    </row>
    <row r="765" spans="6:22" ht="15.75" customHeight="1" x14ac:dyDescent="0.3">
      <c r="F765" s="11"/>
      <c r="N765" s="11"/>
      <c r="V765" s="11"/>
    </row>
    <row r="766" spans="6:22" ht="15.75" customHeight="1" x14ac:dyDescent="0.3">
      <c r="F766" s="11"/>
      <c r="N766" s="11"/>
      <c r="V766" s="11"/>
    </row>
    <row r="767" spans="6:22" ht="15.75" customHeight="1" x14ac:dyDescent="0.3">
      <c r="F767" s="11"/>
      <c r="N767" s="11"/>
      <c r="V767" s="11"/>
    </row>
    <row r="768" spans="6:22" ht="15.75" customHeight="1" x14ac:dyDescent="0.3">
      <c r="F768" s="11"/>
      <c r="N768" s="11"/>
      <c r="V768" s="11"/>
    </row>
    <row r="769" spans="6:22" ht="15.75" customHeight="1" x14ac:dyDescent="0.3">
      <c r="F769" s="11"/>
      <c r="N769" s="11"/>
      <c r="V769" s="11"/>
    </row>
    <row r="770" spans="6:22" ht="15.75" customHeight="1" x14ac:dyDescent="0.3">
      <c r="F770" s="11"/>
      <c r="N770" s="11"/>
      <c r="V770" s="11"/>
    </row>
    <row r="771" spans="6:22" ht="15.75" customHeight="1" x14ac:dyDescent="0.3">
      <c r="F771" s="11"/>
      <c r="N771" s="11"/>
      <c r="V771" s="11"/>
    </row>
    <row r="772" spans="6:22" ht="15.75" customHeight="1" x14ac:dyDescent="0.3">
      <c r="F772" s="11"/>
      <c r="N772" s="11"/>
      <c r="V772" s="11"/>
    </row>
    <row r="773" spans="6:22" ht="15.75" customHeight="1" x14ac:dyDescent="0.3">
      <c r="F773" s="11"/>
      <c r="N773" s="11"/>
      <c r="V773" s="11"/>
    </row>
    <row r="774" spans="6:22" ht="15.75" customHeight="1" x14ac:dyDescent="0.3">
      <c r="F774" s="11"/>
      <c r="N774" s="11"/>
      <c r="V774" s="11"/>
    </row>
    <row r="775" spans="6:22" ht="15.75" customHeight="1" x14ac:dyDescent="0.3">
      <c r="F775" s="11"/>
      <c r="N775" s="11"/>
      <c r="V775" s="11"/>
    </row>
    <row r="776" spans="6:22" ht="15.75" customHeight="1" x14ac:dyDescent="0.3">
      <c r="F776" s="11"/>
      <c r="N776" s="11"/>
      <c r="V776" s="11"/>
    </row>
    <row r="777" spans="6:22" ht="15.75" customHeight="1" x14ac:dyDescent="0.3">
      <c r="F777" s="11"/>
      <c r="N777" s="11"/>
      <c r="V777" s="11"/>
    </row>
    <row r="778" spans="6:22" ht="15.75" customHeight="1" x14ac:dyDescent="0.3">
      <c r="F778" s="11"/>
      <c r="N778" s="11"/>
      <c r="V778" s="11"/>
    </row>
    <row r="779" spans="6:22" ht="15.75" customHeight="1" x14ac:dyDescent="0.3">
      <c r="F779" s="11"/>
      <c r="N779" s="11"/>
      <c r="V779" s="11"/>
    </row>
    <row r="780" spans="6:22" ht="15.75" customHeight="1" x14ac:dyDescent="0.3">
      <c r="F780" s="11"/>
      <c r="N780" s="11"/>
      <c r="V780" s="11"/>
    </row>
    <row r="781" spans="6:22" ht="15.75" customHeight="1" x14ac:dyDescent="0.3">
      <c r="F781" s="11"/>
      <c r="N781" s="11"/>
      <c r="V781" s="11"/>
    </row>
    <row r="782" spans="6:22" ht="15.75" customHeight="1" x14ac:dyDescent="0.3">
      <c r="F782" s="11"/>
      <c r="N782" s="11"/>
      <c r="V782" s="11"/>
    </row>
    <row r="783" spans="6:22" ht="15.75" customHeight="1" x14ac:dyDescent="0.3">
      <c r="F783" s="11"/>
      <c r="N783" s="11"/>
      <c r="V783" s="11"/>
    </row>
    <row r="784" spans="6:22" ht="15.75" customHeight="1" x14ac:dyDescent="0.3">
      <c r="F784" s="11"/>
      <c r="N784" s="11"/>
      <c r="V784" s="11"/>
    </row>
    <row r="785" spans="6:22" ht="15.75" customHeight="1" x14ac:dyDescent="0.3">
      <c r="F785" s="11"/>
      <c r="N785" s="11"/>
      <c r="V785" s="11"/>
    </row>
    <row r="786" spans="6:22" ht="15.75" customHeight="1" x14ac:dyDescent="0.3">
      <c r="F786" s="11"/>
      <c r="N786" s="11"/>
      <c r="V786" s="11"/>
    </row>
    <row r="787" spans="6:22" ht="15.75" customHeight="1" x14ac:dyDescent="0.3">
      <c r="F787" s="11"/>
      <c r="N787" s="11"/>
      <c r="V787" s="11"/>
    </row>
    <row r="788" spans="6:22" ht="15.75" customHeight="1" x14ac:dyDescent="0.3">
      <c r="F788" s="11"/>
      <c r="N788" s="11"/>
      <c r="V788" s="11"/>
    </row>
    <row r="789" spans="6:22" ht="15.75" customHeight="1" x14ac:dyDescent="0.3">
      <c r="F789" s="11"/>
      <c r="N789" s="11"/>
      <c r="V789" s="11"/>
    </row>
    <row r="790" spans="6:22" ht="15.75" customHeight="1" x14ac:dyDescent="0.3">
      <c r="F790" s="11"/>
      <c r="N790" s="11"/>
      <c r="V790" s="11"/>
    </row>
    <row r="791" spans="6:22" ht="15.75" customHeight="1" x14ac:dyDescent="0.3">
      <c r="F791" s="11"/>
      <c r="N791" s="11"/>
      <c r="V791" s="11"/>
    </row>
    <row r="792" spans="6:22" ht="15.75" customHeight="1" x14ac:dyDescent="0.3">
      <c r="F792" s="11"/>
      <c r="N792" s="11"/>
      <c r="V792" s="11"/>
    </row>
    <row r="793" spans="6:22" ht="15.75" customHeight="1" x14ac:dyDescent="0.3">
      <c r="F793" s="11"/>
      <c r="N793" s="11"/>
      <c r="V793" s="11"/>
    </row>
    <row r="794" spans="6:22" ht="15.75" customHeight="1" x14ac:dyDescent="0.3">
      <c r="F794" s="11"/>
      <c r="N794" s="11"/>
      <c r="V794" s="11"/>
    </row>
    <row r="795" spans="6:22" ht="15.75" customHeight="1" x14ac:dyDescent="0.3">
      <c r="F795" s="11"/>
      <c r="N795" s="11"/>
      <c r="V795" s="11"/>
    </row>
    <row r="796" spans="6:22" ht="15.75" customHeight="1" x14ac:dyDescent="0.3">
      <c r="F796" s="11"/>
      <c r="N796" s="11"/>
      <c r="V796" s="11"/>
    </row>
    <row r="797" spans="6:22" ht="15.75" customHeight="1" x14ac:dyDescent="0.3">
      <c r="F797" s="11"/>
      <c r="N797" s="11"/>
      <c r="V797" s="11"/>
    </row>
    <row r="798" spans="6:22" ht="15.75" customHeight="1" x14ac:dyDescent="0.3">
      <c r="F798" s="11"/>
      <c r="N798" s="11"/>
      <c r="V798" s="11"/>
    </row>
    <row r="799" spans="6:22" ht="15.75" customHeight="1" x14ac:dyDescent="0.3">
      <c r="F799" s="11"/>
      <c r="N799" s="11"/>
      <c r="V799" s="11"/>
    </row>
    <row r="800" spans="6:22" ht="15.75" customHeight="1" x14ac:dyDescent="0.3">
      <c r="F800" s="11"/>
      <c r="N800" s="11"/>
      <c r="V800" s="11"/>
    </row>
    <row r="801" spans="6:22" ht="15.75" customHeight="1" x14ac:dyDescent="0.3">
      <c r="F801" s="11"/>
      <c r="N801" s="11"/>
      <c r="V801" s="11"/>
    </row>
    <row r="802" spans="6:22" ht="15.75" customHeight="1" x14ac:dyDescent="0.3">
      <c r="F802" s="11"/>
      <c r="N802" s="11"/>
      <c r="V802" s="11"/>
    </row>
    <row r="803" spans="6:22" ht="15.75" customHeight="1" x14ac:dyDescent="0.3">
      <c r="F803" s="11"/>
      <c r="N803" s="11"/>
      <c r="V803" s="11"/>
    </row>
    <row r="804" spans="6:22" ht="15.75" customHeight="1" x14ac:dyDescent="0.3">
      <c r="F804" s="11"/>
      <c r="N804" s="11"/>
      <c r="V804" s="11"/>
    </row>
    <row r="805" spans="6:22" ht="15.75" customHeight="1" x14ac:dyDescent="0.3">
      <c r="F805" s="11"/>
      <c r="N805" s="11"/>
      <c r="V805" s="11"/>
    </row>
    <row r="806" spans="6:22" ht="15.75" customHeight="1" x14ac:dyDescent="0.3">
      <c r="F806" s="11"/>
      <c r="N806" s="11"/>
      <c r="V806" s="11"/>
    </row>
    <row r="807" spans="6:22" ht="15.75" customHeight="1" x14ac:dyDescent="0.3">
      <c r="F807" s="11"/>
      <c r="N807" s="11"/>
      <c r="V807" s="11"/>
    </row>
    <row r="808" spans="6:22" ht="15.75" customHeight="1" x14ac:dyDescent="0.3">
      <c r="F808" s="11"/>
      <c r="N808" s="11"/>
      <c r="V808" s="11"/>
    </row>
    <row r="809" spans="6:22" ht="15.75" customHeight="1" x14ac:dyDescent="0.3">
      <c r="F809" s="11"/>
      <c r="N809" s="11"/>
      <c r="V809" s="11"/>
    </row>
    <row r="810" spans="6:22" ht="15.75" customHeight="1" x14ac:dyDescent="0.3">
      <c r="F810" s="11"/>
      <c r="N810" s="11"/>
      <c r="V810" s="11"/>
    </row>
    <row r="811" spans="6:22" ht="15.75" customHeight="1" x14ac:dyDescent="0.3">
      <c r="F811" s="11"/>
      <c r="N811" s="11"/>
      <c r="V811" s="11"/>
    </row>
    <row r="812" spans="6:22" ht="15.75" customHeight="1" x14ac:dyDescent="0.3">
      <c r="F812" s="11"/>
      <c r="N812" s="11"/>
      <c r="V812" s="11"/>
    </row>
    <row r="813" spans="6:22" ht="15.75" customHeight="1" x14ac:dyDescent="0.3">
      <c r="F813" s="11"/>
      <c r="N813" s="11"/>
      <c r="V813" s="11"/>
    </row>
    <row r="814" spans="6:22" ht="15.75" customHeight="1" x14ac:dyDescent="0.3">
      <c r="F814" s="11"/>
      <c r="N814" s="11"/>
      <c r="V814" s="11"/>
    </row>
    <row r="815" spans="6:22" ht="15.75" customHeight="1" x14ac:dyDescent="0.3">
      <c r="F815" s="11"/>
      <c r="N815" s="11"/>
      <c r="V815" s="11"/>
    </row>
    <row r="816" spans="6:22" ht="15.75" customHeight="1" x14ac:dyDescent="0.3">
      <c r="F816" s="11"/>
      <c r="N816" s="11"/>
      <c r="V816" s="11"/>
    </row>
    <row r="817" spans="6:22" ht="15.75" customHeight="1" x14ac:dyDescent="0.3">
      <c r="F817" s="11"/>
      <c r="N817" s="11"/>
      <c r="V817" s="11"/>
    </row>
    <row r="818" spans="6:22" ht="15.75" customHeight="1" x14ac:dyDescent="0.3">
      <c r="F818" s="11"/>
      <c r="N818" s="11"/>
      <c r="V818" s="11"/>
    </row>
    <row r="819" spans="6:22" ht="15.75" customHeight="1" x14ac:dyDescent="0.3">
      <c r="F819" s="11"/>
      <c r="N819" s="11"/>
      <c r="V819" s="11"/>
    </row>
    <row r="820" spans="6:22" ht="15.75" customHeight="1" x14ac:dyDescent="0.3">
      <c r="F820" s="11"/>
      <c r="N820" s="11"/>
      <c r="V820" s="11"/>
    </row>
    <row r="821" spans="6:22" ht="15.75" customHeight="1" x14ac:dyDescent="0.3">
      <c r="F821" s="11"/>
      <c r="N821" s="11"/>
      <c r="V821" s="11"/>
    </row>
    <row r="822" spans="6:22" ht="15.75" customHeight="1" x14ac:dyDescent="0.3">
      <c r="F822" s="11"/>
      <c r="N822" s="11"/>
      <c r="V822" s="11"/>
    </row>
    <row r="823" spans="6:22" ht="15.75" customHeight="1" x14ac:dyDescent="0.3">
      <c r="F823" s="11"/>
      <c r="N823" s="11"/>
      <c r="V823" s="11"/>
    </row>
    <row r="824" spans="6:22" ht="15.75" customHeight="1" x14ac:dyDescent="0.3">
      <c r="F824" s="11"/>
      <c r="N824" s="11"/>
      <c r="V824" s="11"/>
    </row>
    <row r="825" spans="6:22" ht="15.75" customHeight="1" x14ac:dyDescent="0.3">
      <c r="F825" s="11"/>
      <c r="N825" s="11"/>
      <c r="V825" s="11"/>
    </row>
    <row r="826" spans="6:22" ht="15.75" customHeight="1" x14ac:dyDescent="0.3">
      <c r="F826" s="11"/>
      <c r="N826" s="11"/>
      <c r="V826" s="11"/>
    </row>
    <row r="827" spans="6:22" ht="15.75" customHeight="1" x14ac:dyDescent="0.3">
      <c r="F827" s="11"/>
      <c r="N827" s="11"/>
      <c r="V827" s="11"/>
    </row>
    <row r="828" spans="6:22" ht="15.75" customHeight="1" x14ac:dyDescent="0.3">
      <c r="F828" s="11"/>
      <c r="N828" s="11"/>
      <c r="V828" s="11"/>
    </row>
    <row r="829" spans="6:22" ht="15.75" customHeight="1" x14ac:dyDescent="0.3">
      <c r="F829" s="11"/>
      <c r="N829" s="11"/>
      <c r="V829" s="11"/>
    </row>
    <row r="830" spans="6:22" ht="15.75" customHeight="1" x14ac:dyDescent="0.3">
      <c r="F830" s="11"/>
      <c r="N830" s="11"/>
      <c r="V830" s="11"/>
    </row>
    <row r="831" spans="6:22" ht="15.75" customHeight="1" x14ac:dyDescent="0.3">
      <c r="F831" s="11"/>
      <c r="N831" s="11"/>
      <c r="V831" s="11"/>
    </row>
    <row r="832" spans="6:22" ht="15.75" customHeight="1" x14ac:dyDescent="0.3">
      <c r="F832" s="11"/>
      <c r="N832" s="11"/>
      <c r="V832" s="11"/>
    </row>
    <row r="833" spans="6:22" ht="15.75" customHeight="1" x14ac:dyDescent="0.3">
      <c r="F833" s="11"/>
      <c r="N833" s="11"/>
      <c r="V833" s="11"/>
    </row>
    <row r="834" spans="6:22" ht="15.75" customHeight="1" x14ac:dyDescent="0.3">
      <c r="F834" s="11"/>
      <c r="N834" s="11"/>
      <c r="V834" s="11"/>
    </row>
    <row r="835" spans="6:22" ht="15.75" customHeight="1" x14ac:dyDescent="0.3">
      <c r="F835" s="11"/>
      <c r="N835" s="11"/>
      <c r="V835" s="11"/>
    </row>
    <row r="836" spans="6:22" ht="15.75" customHeight="1" x14ac:dyDescent="0.3">
      <c r="F836" s="11"/>
      <c r="N836" s="11"/>
      <c r="V836" s="11"/>
    </row>
    <row r="837" spans="6:22" ht="15.75" customHeight="1" x14ac:dyDescent="0.3">
      <c r="F837" s="11"/>
      <c r="N837" s="11"/>
      <c r="V837" s="11"/>
    </row>
    <row r="838" spans="6:22" ht="15.75" customHeight="1" x14ac:dyDescent="0.3">
      <c r="F838" s="11"/>
      <c r="N838" s="11"/>
      <c r="V838" s="11"/>
    </row>
    <row r="839" spans="6:22" ht="15.75" customHeight="1" x14ac:dyDescent="0.3">
      <c r="F839" s="11"/>
      <c r="N839" s="11"/>
      <c r="V839" s="11"/>
    </row>
    <row r="840" spans="6:22" ht="15.75" customHeight="1" x14ac:dyDescent="0.3">
      <c r="F840" s="11"/>
      <c r="N840" s="11"/>
      <c r="V840" s="11"/>
    </row>
    <row r="841" spans="6:22" ht="15.75" customHeight="1" x14ac:dyDescent="0.3">
      <c r="F841" s="11"/>
      <c r="N841" s="11"/>
      <c r="V841" s="11"/>
    </row>
    <row r="842" spans="6:22" ht="15.75" customHeight="1" x14ac:dyDescent="0.3">
      <c r="F842" s="11"/>
      <c r="N842" s="11"/>
      <c r="V842" s="11"/>
    </row>
    <row r="843" spans="6:22" ht="15.75" customHeight="1" x14ac:dyDescent="0.3">
      <c r="F843" s="11"/>
      <c r="N843" s="11"/>
      <c r="V843" s="11"/>
    </row>
    <row r="844" spans="6:22" ht="15.75" customHeight="1" x14ac:dyDescent="0.3">
      <c r="F844" s="11"/>
      <c r="N844" s="11"/>
      <c r="V844" s="11"/>
    </row>
    <row r="845" spans="6:22" ht="15.75" customHeight="1" x14ac:dyDescent="0.3">
      <c r="F845" s="11"/>
      <c r="N845" s="11"/>
      <c r="V845" s="11"/>
    </row>
    <row r="846" spans="6:22" ht="15.75" customHeight="1" x14ac:dyDescent="0.3">
      <c r="F846" s="11"/>
      <c r="N846" s="11"/>
      <c r="V846" s="11"/>
    </row>
    <row r="847" spans="6:22" ht="15.75" customHeight="1" x14ac:dyDescent="0.3">
      <c r="F847" s="11"/>
      <c r="N847" s="11"/>
      <c r="V847" s="11"/>
    </row>
    <row r="848" spans="6:22" ht="15.75" customHeight="1" x14ac:dyDescent="0.3">
      <c r="F848" s="11"/>
      <c r="N848" s="11"/>
      <c r="V848" s="11"/>
    </row>
    <row r="849" spans="6:22" ht="15.75" customHeight="1" x14ac:dyDescent="0.3">
      <c r="F849" s="11"/>
      <c r="N849" s="11"/>
      <c r="V849" s="11"/>
    </row>
    <row r="850" spans="6:22" ht="15.75" customHeight="1" x14ac:dyDescent="0.3">
      <c r="F850" s="11"/>
      <c r="N850" s="11"/>
      <c r="V850" s="11"/>
    </row>
    <row r="851" spans="6:22" ht="15.75" customHeight="1" x14ac:dyDescent="0.3">
      <c r="F851" s="11"/>
      <c r="N851" s="11"/>
      <c r="V851" s="11"/>
    </row>
    <row r="852" spans="6:22" ht="15.75" customHeight="1" x14ac:dyDescent="0.3">
      <c r="F852" s="11"/>
      <c r="N852" s="11"/>
      <c r="V852" s="11"/>
    </row>
    <row r="853" spans="6:22" ht="15.75" customHeight="1" x14ac:dyDescent="0.3">
      <c r="F853" s="11"/>
      <c r="N853" s="11"/>
      <c r="V853" s="11"/>
    </row>
    <row r="854" spans="6:22" ht="15.75" customHeight="1" x14ac:dyDescent="0.3">
      <c r="F854" s="11"/>
      <c r="N854" s="11"/>
      <c r="V854" s="11"/>
    </row>
    <row r="855" spans="6:22" ht="15.75" customHeight="1" x14ac:dyDescent="0.3">
      <c r="F855" s="11"/>
      <c r="N855" s="11"/>
      <c r="V855" s="11"/>
    </row>
    <row r="856" spans="6:22" ht="15.75" customHeight="1" x14ac:dyDescent="0.3">
      <c r="F856" s="11"/>
      <c r="N856" s="11"/>
      <c r="V856" s="11"/>
    </row>
    <row r="857" spans="6:22" ht="15.75" customHeight="1" x14ac:dyDescent="0.3">
      <c r="F857" s="11"/>
      <c r="N857" s="11"/>
      <c r="V857" s="11"/>
    </row>
    <row r="858" spans="6:22" ht="15.75" customHeight="1" x14ac:dyDescent="0.3">
      <c r="F858" s="11"/>
      <c r="N858" s="11"/>
      <c r="V858" s="11"/>
    </row>
    <row r="859" spans="6:22" ht="15.75" customHeight="1" x14ac:dyDescent="0.3">
      <c r="F859" s="11"/>
      <c r="N859" s="11"/>
      <c r="V859" s="11"/>
    </row>
    <row r="860" spans="6:22" ht="15.75" customHeight="1" x14ac:dyDescent="0.3">
      <c r="F860" s="11"/>
      <c r="N860" s="11"/>
      <c r="V860" s="11"/>
    </row>
    <row r="861" spans="6:22" ht="15.75" customHeight="1" x14ac:dyDescent="0.3">
      <c r="F861" s="11"/>
      <c r="N861" s="11"/>
      <c r="V861" s="11"/>
    </row>
    <row r="862" spans="6:22" ht="15.75" customHeight="1" x14ac:dyDescent="0.3">
      <c r="F862" s="11"/>
      <c r="N862" s="11"/>
      <c r="V862" s="11"/>
    </row>
    <row r="863" spans="6:22" ht="15.75" customHeight="1" x14ac:dyDescent="0.3">
      <c r="F863" s="11"/>
      <c r="N863" s="11"/>
      <c r="V863" s="11"/>
    </row>
    <row r="864" spans="6:22" ht="15.75" customHeight="1" x14ac:dyDescent="0.3">
      <c r="F864" s="11"/>
      <c r="N864" s="11"/>
      <c r="V864" s="11"/>
    </row>
    <row r="865" spans="6:22" ht="15.75" customHeight="1" x14ac:dyDescent="0.3">
      <c r="F865" s="11"/>
      <c r="N865" s="11"/>
      <c r="V865" s="11"/>
    </row>
    <row r="866" spans="6:22" ht="15.75" customHeight="1" x14ac:dyDescent="0.3">
      <c r="F866" s="11"/>
      <c r="N866" s="11"/>
      <c r="V866" s="11"/>
    </row>
    <row r="867" spans="6:22" ht="15.75" customHeight="1" x14ac:dyDescent="0.3">
      <c r="F867" s="11"/>
      <c r="N867" s="11"/>
      <c r="V867" s="11"/>
    </row>
    <row r="868" spans="6:22" ht="15.75" customHeight="1" x14ac:dyDescent="0.3">
      <c r="F868" s="11"/>
      <c r="N868" s="11"/>
      <c r="V868" s="11"/>
    </row>
    <row r="869" spans="6:22" ht="15.75" customHeight="1" x14ac:dyDescent="0.3">
      <c r="F869" s="11"/>
      <c r="N869" s="11"/>
      <c r="V869" s="11"/>
    </row>
    <row r="870" spans="6:22" ht="15.75" customHeight="1" x14ac:dyDescent="0.3">
      <c r="F870" s="11"/>
      <c r="N870" s="11"/>
      <c r="V870" s="11"/>
    </row>
    <row r="871" spans="6:22" ht="15.75" customHeight="1" x14ac:dyDescent="0.3">
      <c r="F871" s="11"/>
      <c r="N871" s="11"/>
      <c r="V871" s="11"/>
    </row>
    <row r="872" spans="6:22" ht="15.75" customHeight="1" x14ac:dyDescent="0.3">
      <c r="F872" s="11"/>
      <c r="N872" s="11"/>
      <c r="V872" s="11"/>
    </row>
    <row r="873" spans="6:22" ht="15.75" customHeight="1" x14ac:dyDescent="0.3">
      <c r="F873" s="11"/>
      <c r="N873" s="11"/>
      <c r="V873" s="11"/>
    </row>
    <row r="874" spans="6:22" ht="15.75" customHeight="1" x14ac:dyDescent="0.3">
      <c r="F874" s="11"/>
      <c r="N874" s="11"/>
      <c r="V874" s="11"/>
    </row>
    <row r="875" spans="6:22" ht="15.75" customHeight="1" x14ac:dyDescent="0.3">
      <c r="F875" s="11"/>
      <c r="N875" s="11"/>
      <c r="V875" s="11"/>
    </row>
    <row r="876" spans="6:22" ht="15.75" customHeight="1" x14ac:dyDescent="0.3">
      <c r="F876" s="11"/>
      <c r="N876" s="11"/>
      <c r="V876" s="11"/>
    </row>
    <row r="877" spans="6:22" ht="15.75" customHeight="1" x14ac:dyDescent="0.3">
      <c r="F877" s="11"/>
      <c r="N877" s="11"/>
      <c r="V877" s="11"/>
    </row>
    <row r="878" spans="6:22" ht="15.75" customHeight="1" x14ac:dyDescent="0.3">
      <c r="F878" s="11"/>
      <c r="N878" s="11"/>
      <c r="V878" s="11"/>
    </row>
    <row r="879" spans="6:22" ht="15.75" customHeight="1" x14ac:dyDescent="0.3">
      <c r="F879" s="11"/>
      <c r="N879" s="11"/>
      <c r="V879" s="11"/>
    </row>
    <row r="880" spans="6:22" ht="15.75" customHeight="1" x14ac:dyDescent="0.3">
      <c r="F880" s="11"/>
      <c r="N880" s="11"/>
      <c r="V880" s="11"/>
    </row>
    <row r="881" spans="6:22" ht="15.75" customHeight="1" x14ac:dyDescent="0.3">
      <c r="F881" s="11"/>
      <c r="N881" s="11"/>
      <c r="V881" s="11"/>
    </row>
    <row r="882" spans="6:22" ht="15.75" customHeight="1" x14ac:dyDescent="0.3">
      <c r="F882" s="11"/>
      <c r="N882" s="11"/>
      <c r="V882" s="11"/>
    </row>
    <row r="883" spans="6:22" ht="15.75" customHeight="1" x14ac:dyDescent="0.3">
      <c r="F883" s="11"/>
      <c r="N883" s="11"/>
      <c r="V883" s="11"/>
    </row>
    <row r="884" spans="6:22" ht="15.75" customHeight="1" x14ac:dyDescent="0.3">
      <c r="F884" s="11"/>
      <c r="N884" s="11"/>
      <c r="V884" s="11"/>
    </row>
    <row r="885" spans="6:22" ht="15.75" customHeight="1" x14ac:dyDescent="0.3">
      <c r="F885" s="11"/>
      <c r="N885" s="11"/>
      <c r="V885" s="11"/>
    </row>
    <row r="886" spans="6:22" ht="15.75" customHeight="1" x14ac:dyDescent="0.3">
      <c r="F886" s="11"/>
      <c r="N886" s="11"/>
      <c r="V886" s="11"/>
    </row>
    <row r="887" spans="6:22" ht="15.75" customHeight="1" x14ac:dyDescent="0.3">
      <c r="F887" s="11"/>
      <c r="N887" s="11"/>
      <c r="V887" s="11"/>
    </row>
    <row r="888" spans="6:22" ht="15.75" customHeight="1" x14ac:dyDescent="0.3">
      <c r="F888" s="11"/>
      <c r="N888" s="11"/>
      <c r="V888" s="11"/>
    </row>
    <row r="889" spans="6:22" ht="15.75" customHeight="1" x14ac:dyDescent="0.3">
      <c r="F889" s="11"/>
      <c r="N889" s="11"/>
      <c r="V889" s="11"/>
    </row>
    <row r="890" spans="6:22" ht="15.75" customHeight="1" x14ac:dyDescent="0.3">
      <c r="F890" s="11"/>
      <c r="N890" s="11"/>
      <c r="V890" s="11"/>
    </row>
    <row r="891" spans="6:22" ht="15.75" customHeight="1" x14ac:dyDescent="0.3">
      <c r="F891" s="11"/>
      <c r="N891" s="11"/>
      <c r="V891" s="11"/>
    </row>
    <row r="892" spans="6:22" ht="15.75" customHeight="1" x14ac:dyDescent="0.3">
      <c r="F892" s="11"/>
      <c r="N892" s="11"/>
      <c r="V892" s="11"/>
    </row>
    <row r="893" spans="6:22" ht="15.75" customHeight="1" x14ac:dyDescent="0.3">
      <c r="F893" s="11"/>
      <c r="N893" s="11"/>
      <c r="V893" s="11"/>
    </row>
    <row r="894" spans="6:22" ht="15.75" customHeight="1" x14ac:dyDescent="0.3">
      <c r="F894" s="11"/>
      <c r="N894" s="11"/>
      <c r="V894" s="11"/>
    </row>
    <row r="895" spans="6:22" ht="15.75" customHeight="1" x14ac:dyDescent="0.3">
      <c r="F895" s="11"/>
      <c r="N895" s="11"/>
      <c r="V895" s="11"/>
    </row>
    <row r="896" spans="6:22" ht="15.75" customHeight="1" x14ac:dyDescent="0.3">
      <c r="F896" s="11"/>
      <c r="N896" s="11"/>
      <c r="V896" s="11"/>
    </row>
    <row r="897" spans="6:22" ht="15.75" customHeight="1" x14ac:dyDescent="0.3">
      <c r="F897" s="11"/>
      <c r="N897" s="11"/>
      <c r="V897" s="11"/>
    </row>
    <row r="898" spans="6:22" ht="15.75" customHeight="1" x14ac:dyDescent="0.3">
      <c r="F898" s="11"/>
      <c r="N898" s="11"/>
      <c r="V898" s="11"/>
    </row>
    <row r="899" spans="6:22" ht="15.75" customHeight="1" x14ac:dyDescent="0.3">
      <c r="F899" s="11"/>
      <c r="N899" s="11"/>
      <c r="V899" s="11"/>
    </row>
    <row r="900" spans="6:22" ht="15.75" customHeight="1" x14ac:dyDescent="0.3">
      <c r="F900" s="11"/>
      <c r="N900" s="11"/>
      <c r="V900" s="11"/>
    </row>
    <row r="901" spans="6:22" ht="15.75" customHeight="1" x14ac:dyDescent="0.3">
      <c r="F901" s="11"/>
      <c r="N901" s="11"/>
      <c r="V901" s="11"/>
    </row>
    <row r="902" spans="6:22" ht="15.75" customHeight="1" x14ac:dyDescent="0.3">
      <c r="F902" s="11"/>
      <c r="N902" s="11"/>
      <c r="V902" s="11"/>
    </row>
    <row r="903" spans="6:22" ht="15.75" customHeight="1" x14ac:dyDescent="0.3">
      <c r="F903" s="11"/>
      <c r="N903" s="11"/>
      <c r="V903" s="11"/>
    </row>
    <row r="904" spans="6:22" ht="15.75" customHeight="1" x14ac:dyDescent="0.3">
      <c r="F904" s="11"/>
      <c r="N904" s="11"/>
      <c r="V904" s="11"/>
    </row>
    <row r="905" spans="6:22" ht="15.75" customHeight="1" x14ac:dyDescent="0.3">
      <c r="F905" s="11"/>
      <c r="N905" s="11"/>
      <c r="V905" s="11"/>
    </row>
    <row r="906" spans="6:22" ht="15.75" customHeight="1" x14ac:dyDescent="0.3">
      <c r="F906" s="11"/>
      <c r="N906" s="11"/>
      <c r="V906" s="11"/>
    </row>
    <row r="907" spans="6:22" ht="15.75" customHeight="1" x14ac:dyDescent="0.3">
      <c r="F907" s="11"/>
      <c r="N907" s="11"/>
      <c r="V907" s="11"/>
    </row>
    <row r="908" spans="6:22" ht="15.75" customHeight="1" x14ac:dyDescent="0.3">
      <c r="F908" s="11"/>
      <c r="N908" s="11"/>
      <c r="V908" s="11"/>
    </row>
    <row r="909" spans="6:22" ht="15.75" customHeight="1" x14ac:dyDescent="0.3">
      <c r="F909" s="11"/>
      <c r="N909" s="11"/>
      <c r="V909" s="11"/>
    </row>
    <row r="910" spans="6:22" ht="15.75" customHeight="1" x14ac:dyDescent="0.3">
      <c r="F910" s="11"/>
      <c r="N910" s="11"/>
      <c r="V910" s="11"/>
    </row>
    <row r="911" spans="6:22" ht="15.75" customHeight="1" x14ac:dyDescent="0.3">
      <c r="F911" s="11"/>
      <c r="N911" s="11"/>
      <c r="V911" s="11"/>
    </row>
    <row r="912" spans="6:22" ht="15.75" customHeight="1" x14ac:dyDescent="0.3">
      <c r="F912" s="11"/>
      <c r="N912" s="11"/>
      <c r="V912" s="11"/>
    </row>
    <row r="913" spans="6:22" ht="15.75" customHeight="1" x14ac:dyDescent="0.3">
      <c r="F913" s="11"/>
      <c r="N913" s="11"/>
      <c r="V913" s="11"/>
    </row>
    <row r="914" spans="6:22" ht="15.75" customHeight="1" x14ac:dyDescent="0.3">
      <c r="F914" s="11"/>
      <c r="N914" s="11"/>
      <c r="V914" s="11"/>
    </row>
    <row r="915" spans="6:22" ht="15.75" customHeight="1" x14ac:dyDescent="0.3">
      <c r="F915" s="11"/>
      <c r="N915" s="11"/>
      <c r="V915" s="11"/>
    </row>
    <row r="916" spans="6:22" ht="15.75" customHeight="1" x14ac:dyDescent="0.3">
      <c r="F916" s="11"/>
      <c r="N916" s="11"/>
      <c r="V916" s="11"/>
    </row>
    <row r="917" spans="6:22" ht="15.75" customHeight="1" x14ac:dyDescent="0.3">
      <c r="F917" s="11"/>
      <c r="N917" s="11"/>
      <c r="V917" s="11"/>
    </row>
    <row r="918" spans="6:22" ht="15.75" customHeight="1" x14ac:dyDescent="0.3">
      <c r="F918" s="11"/>
      <c r="N918" s="11"/>
      <c r="V918" s="11"/>
    </row>
    <row r="919" spans="6:22" ht="15.75" customHeight="1" x14ac:dyDescent="0.3">
      <c r="F919" s="11"/>
      <c r="N919" s="11"/>
      <c r="V919" s="11"/>
    </row>
  </sheetData>
  <mergeCells count="19">
    <mergeCell ref="D28:G28"/>
    <mergeCell ref="B9:M9"/>
    <mergeCell ref="A8:E8"/>
    <mergeCell ref="T4:T6"/>
    <mergeCell ref="U4:W5"/>
    <mergeCell ref="X4:Z5"/>
    <mergeCell ref="AF4:AF6"/>
    <mergeCell ref="AE5:AE6"/>
    <mergeCell ref="AA4:AC5"/>
    <mergeCell ref="A1:G1"/>
    <mergeCell ref="A2:G2"/>
    <mergeCell ref="A3:Z3"/>
    <mergeCell ref="A4:A6"/>
    <mergeCell ref="B4:B6"/>
    <mergeCell ref="C4:C6"/>
    <mergeCell ref="D4:E5"/>
    <mergeCell ref="F4:M5"/>
    <mergeCell ref="N4:S5"/>
    <mergeCell ref="AD4:AD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6BF62-AB5D-42AD-B2E0-9950DF2E400B}">
  <dimension ref="D5:F28"/>
  <sheetViews>
    <sheetView workbookViewId="0">
      <selection activeCell="E11" sqref="E11"/>
    </sheetView>
  </sheetViews>
  <sheetFormatPr defaultRowHeight="13.8" x14ac:dyDescent="0.25"/>
  <cols>
    <col min="5" max="5" width="36.59765625" customWidth="1"/>
    <col min="6" max="6" width="13.69921875" style="58" bestFit="1" customWidth="1"/>
  </cols>
  <sheetData>
    <row r="5" spans="4:6" x14ac:dyDescent="0.25">
      <c r="D5" s="71" t="s">
        <v>63</v>
      </c>
      <c r="E5" s="63" t="s">
        <v>30</v>
      </c>
      <c r="F5" s="62" t="s">
        <v>59</v>
      </c>
    </row>
    <row r="6" spans="4:6" x14ac:dyDescent="0.25">
      <c r="D6" s="71"/>
      <c r="E6" t="s">
        <v>53</v>
      </c>
      <c r="F6" s="58">
        <v>569000</v>
      </c>
    </row>
    <row r="7" spans="4:6" x14ac:dyDescent="0.25">
      <c r="D7" s="71"/>
      <c r="E7" s="59" t="s">
        <v>60</v>
      </c>
      <c r="F7" s="58">
        <v>72000</v>
      </c>
    </row>
    <row r="8" spans="4:6" x14ac:dyDescent="0.25">
      <c r="D8" s="71"/>
      <c r="E8" t="s">
        <v>54</v>
      </c>
      <c r="F8" s="58">
        <v>210000</v>
      </c>
    </row>
    <row r="9" spans="4:6" x14ac:dyDescent="0.25">
      <c r="D9" s="71"/>
      <c r="E9" t="s">
        <v>55</v>
      </c>
      <c r="F9" s="58">
        <v>55000</v>
      </c>
    </row>
    <row r="10" spans="4:6" x14ac:dyDescent="0.25">
      <c r="D10" s="71"/>
      <c r="E10" t="s">
        <v>56</v>
      </c>
      <c r="F10" s="58">
        <v>7000</v>
      </c>
    </row>
    <row r="11" spans="4:6" x14ac:dyDescent="0.25">
      <c r="D11" s="71"/>
      <c r="E11" s="59" t="s">
        <v>69</v>
      </c>
      <c r="F11" s="61">
        <v>91300</v>
      </c>
    </row>
    <row r="12" spans="4:6" x14ac:dyDescent="0.25">
      <c r="D12" s="71"/>
      <c r="E12" s="60" t="s">
        <v>64</v>
      </c>
      <c r="F12" s="58">
        <f>SUM(F6:F11)</f>
        <v>1004300</v>
      </c>
    </row>
    <row r="13" spans="4:6" x14ac:dyDescent="0.25">
      <c r="D13" s="71"/>
      <c r="E13" s="60" t="s">
        <v>57</v>
      </c>
      <c r="F13" s="61">
        <f>F6/0.15</f>
        <v>3793333.3333333335</v>
      </c>
    </row>
    <row r="14" spans="4:6" x14ac:dyDescent="0.25">
      <c r="D14" s="71"/>
      <c r="E14" s="72" t="s">
        <v>58</v>
      </c>
      <c r="F14" s="73">
        <f>SUM(F12:F13)</f>
        <v>4797633.333333334</v>
      </c>
    </row>
    <row r="19" spans="4:6" x14ac:dyDescent="0.25">
      <c r="D19" s="71" t="s">
        <v>63</v>
      </c>
      <c r="E19" s="63" t="s">
        <v>30</v>
      </c>
      <c r="F19" s="62" t="s">
        <v>59</v>
      </c>
    </row>
    <row r="20" spans="4:6" x14ac:dyDescent="0.25">
      <c r="D20" s="71"/>
      <c r="E20" t="s">
        <v>53</v>
      </c>
      <c r="F20" s="58">
        <v>125000</v>
      </c>
    </row>
    <row r="21" spans="4:6" x14ac:dyDescent="0.25">
      <c r="D21" s="71"/>
      <c r="E21" s="59" t="s">
        <v>60</v>
      </c>
      <c r="F21" s="58">
        <v>37000</v>
      </c>
    </row>
    <row r="22" spans="4:6" x14ac:dyDescent="0.25">
      <c r="D22" s="71"/>
      <c r="E22" t="s">
        <v>54</v>
      </c>
      <c r="F22" s="58">
        <v>110000</v>
      </c>
    </row>
    <row r="23" spans="4:6" x14ac:dyDescent="0.25">
      <c r="D23" s="71"/>
      <c r="E23" t="s">
        <v>55</v>
      </c>
      <c r="F23" s="58">
        <v>28000</v>
      </c>
    </row>
    <row r="24" spans="4:6" x14ac:dyDescent="0.25">
      <c r="D24" s="71"/>
      <c r="E24" t="s">
        <v>56</v>
      </c>
      <c r="F24" s="58">
        <v>7000</v>
      </c>
    </row>
    <row r="25" spans="4:6" x14ac:dyDescent="0.25">
      <c r="D25" s="71"/>
      <c r="E25" s="59" t="s">
        <v>69</v>
      </c>
      <c r="F25" s="61">
        <f>369000*0.15</f>
        <v>55350</v>
      </c>
    </row>
    <row r="26" spans="4:6" x14ac:dyDescent="0.25">
      <c r="D26" s="71"/>
      <c r="E26" s="60" t="s">
        <v>64</v>
      </c>
      <c r="F26" s="58">
        <f>SUM(F20:F25)</f>
        <v>362350</v>
      </c>
    </row>
    <row r="27" spans="4:6" x14ac:dyDescent="0.25">
      <c r="D27" s="71"/>
      <c r="E27" s="60" t="s">
        <v>57</v>
      </c>
      <c r="F27" s="61">
        <f>F20/0.15</f>
        <v>833333.33333333337</v>
      </c>
    </row>
    <row r="28" spans="4:6" x14ac:dyDescent="0.25">
      <c r="D28" s="71"/>
      <c r="E28" s="72" t="s">
        <v>58</v>
      </c>
      <c r="F28" s="73">
        <f>SUM(F26:F27)</f>
        <v>1195683.3333333335</v>
      </c>
    </row>
  </sheetData>
  <mergeCells count="2">
    <mergeCell ref="D5:D14"/>
    <mergeCell ref="D19:D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D801-64D8-4050-8087-2646E2C1DF71}">
  <dimension ref="C8:E16"/>
  <sheetViews>
    <sheetView tabSelected="1" workbookViewId="0">
      <selection activeCell="I23" sqref="I23"/>
    </sheetView>
  </sheetViews>
  <sheetFormatPr defaultRowHeight="13.8" x14ac:dyDescent="0.25"/>
  <cols>
    <col min="3" max="3" width="33.09765625" bestFit="1" customWidth="1"/>
    <col min="5" max="5" width="13.69921875" style="58" bestFit="1" customWidth="1"/>
  </cols>
  <sheetData>
    <row r="8" spans="3:5" ht="14.4" thickBot="1" x14ac:dyDescent="0.3"/>
    <row r="9" spans="3:5" x14ac:dyDescent="0.25">
      <c r="C9" s="75" t="s">
        <v>65</v>
      </c>
      <c r="D9" s="76"/>
      <c r="E9" s="77">
        <v>4797633</v>
      </c>
    </row>
    <row r="10" spans="3:5" x14ac:dyDescent="0.25">
      <c r="C10" s="78" t="s">
        <v>66</v>
      </c>
      <c r="D10" s="74"/>
      <c r="E10" s="79">
        <v>741277</v>
      </c>
    </row>
    <row r="11" spans="3:5" ht="14.4" thickBot="1" x14ac:dyDescent="0.3">
      <c r="C11" s="80" t="s">
        <v>67</v>
      </c>
      <c r="D11" s="81"/>
      <c r="E11" s="82">
        <f>SUM(E9:E10)</f>
        <v>5538910</v>
      </c>
    </row>
    <row r="13" spans="3:5" ht="75" customHeight="1" thickBot="1" x14ac:dyDescent="0.3"/>
    <row r="14" spans="3:5" x14ac:dyDescent="0.25">
      <c r="C14" s="75" t="s">
        <v>65</v>
      </c>
      <c r="D14" s="76"/>
      <c r="E14" s="77">
        <v>1195683</v>
      </c>
    </row>
    <row r="15" spans="3:5" x14ac:dyDescent="0.25">
      <c r="C15" s="78" t="s">
        <v>66</v>
      </c>
      <c r="D15" s="74"/>
      <c r="E15" s="79">
        <v>741277</v>
      </c>
    </row>
    <row r="16" spans="3:5" ht="14.4" thickBot="1" x14ac:dyDescent="0.3">
      <c r="C16" s="80" t="s">
        <v>68</v>
      </c>
      <c r="D16" s="81"/>
      <c r="E16" s="82">
        <f>SUM(E14:E15)</f>
        <v>1936960</v>
      </c>
    </row>
  </sheetData>
  <mergeCells count="2">
    <mergeCell ref="C11:D11"/>
    <mergeCell ref="C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RT 4 Mill and Pave</vt:lpstr>
      <vt:lpstr>Bridge Work</vt:lpstr>
      <vt:lpstr>Summary</vt:lpstr>
      <vt:lpstr>'RT 4 Mill and Pave'!Print_Area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fpascual</dc:creator>
  <cp:lastModifiedBy>Jose Quinata</cp:lastModifiedBy>
  <cp:lastPrinted>2022-04-27T00:52:36Z</cp:lastPrinted>
  <dcterms:created xsi:type="dcterms:W3CDTF">2018-04-12T22:56:42Z</dcterms:created>
  <dcterms:modified xsi:type="dcterms:W3CDTF">2025-09-30T05:11:56Z</dcterms:modified>
</cp:coreProperties>
</file>